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.pazdur\Documents\2014-2020_Wytyczne\Dzialanie_3_2_3\"/>
    </mc:Choice>
  </mc:AlternateContent>
  <bookViews>
    <workbookView xWindow="120" yWindow="105" windowWidth="17025" windowHeight="8835" activeTab="5"/>
  </bookViews>
  <sheets>
    <sheet name="Założenia" sheetId="3" r:id="rId1"/>
    <sheet name="Obliczenia" sheetId="9" r:id="rId2"/>
    <sheet name="Wyniki" sheetId="10" r:id="rId3"/>
    <sheet name="Poziom dofinansowania" sheetId="8" r:id="rId4"/>
    <sheet name="Sprawozdania finansowe" sheetId="2" r:id="rId5"/>
    <sheet name="Trwałość finansowa JST" sheetId="1" r:id="rId6"/>
    <sheet name="Redukcja CO2" sheetId="6" r:id="rId7"/>
    <sheet name="Analiza wrażliwości" sheetId="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MAG1" localSheetId="3">#REF!</definedName>
    <definedName name="_MAG1">#REF!</definedName>
    <definedName name="_MAG11" localSheetId="3">[1]Zap!#REF!</definedName>
    <definedName name="_MAG11">[1]Zap!#REF!</definedName>
    <definedName name="_pog1" localSheetId="3">#REF!</definedName>
    <definedName name="_pog1">#REF!</definedName>
    <definedName name="_pog10" localSheetId="3">#REF!</definedName>
    <definedName name="_pog10">#REF!</definedName>
    <definedName name="_pog2">#REF!</definedName>
    <definedName name="_pog3">#REF!</definedName>
    <definedName name="_pog4">#REF!</definedName>
    <definedName name="_pog5">#REF!</definedName>
    <definedName name="_pog6">#REF!</definedName>
    <definedName name="_pog7">#REF!</definedName>
    <definedName name="_pog8">#REF!</definedName>
    <definedName name="_pog9">#REF!</definedName>
    <definedName name="_reg2" hidden="1">#REF!</definedName>
    <definedName name="_Regression_Out" hidden="1">#REF!</definedName>
    <definedName name="_Regression_X" hidden="1">#REF!</definedName>
    <definedName name="_Regression_Y" hidden="1">#REF!</definedName>
    <definedName name="a">'[2]Loan Schedule USD'!$B$5</definedName>
    <definedName name="aaa" hidden="1">#REF!</definedName>
    <definedName name="aaaa">#REF!</definedName>
    <definedName name="aaaaa">#REF!</definedName>
    <definedName name="aaaaaaa">#REF!</definedName>
    <definedName name="aaasss">#REF!</definedName>
    <definedName name="aiec">#REF!</definedName>
    <definedName name="AIFC">#REF!</definedName>
    <definedName name="amortyzacja_bilansowa_od_początku_roku">'[3]krosno -&gt; grupę, amortyzację'!$M$2:$M$16384</definedName>
    <definedName name="as" hidden="1">#REF!</definedName>
    <definedName name="base">#REF!</definedName>
    <definedName name="_xlnm.Database">#REF!</definedName>
    <definedName name="BE_ec_tar">#REF!</definedName>
    <definedName name="BE_tariff">#REF!</definedName>
    <definedName name="CF_other">#REF!</definedName>
    <definedName name="Commitment_fee">'[4]Loan Schedule1'!$B$8</definedName>
    <definedName name="conn">#REF!</definedName>
    <definedName name="coverage">#REF!</definedName>
    <definedName name="coverage2005">#REF!</definedName>
    <definedName name="Cykl_p_acenia_zobowi_zań_w_dniach">[5]FO1NOWE!$G$1:$G$65536,[5]FO1NOWE!$B$90:$AZ$90,[5]FO1NOWE!$B$92:$AZ$92,[5]FO1NOWE!$B$94:$AZ$94</definedName>
    <definedName name="Cykl_ści_gania_nale_ności_w_dniach">[5]FO1NOWE!$G$1:$G$65536,[5]FO1NOWE!$B$90:$AZ$90,[5]FO1NOWE!$B$92:$AZ$92</definedName>
    <definedName name="Cykl_zapasów__w_dniach">[5]FO1NOWE!$G$1:$G$65536,[5]FO1NOWE!$B$90:$AZ$90</definedName>
    <definedName name="dd">#REF!</definedName>
    <definedName name="ddddd">#REF!</definedName>
    <definedName name="ddfdfff">#REF!</definedName>
    <definedName name="delay">#REF!</definedName>
    <definedName name="DEMAND">#REF!</definedName>
    <definedName name="dep">[6]Jaroszow1!#REF!</definedName>
    <definedName name="E_BENEFITS">#REF!</definedName>
    <definedName name="e_i">#REF!</definedName>
    <definedName name="e_p">#REF!</definedName>
    <definedName name="EBCA">#REF!</definedName>
    <definedName name="EC_COST">#REF!</definedName>
    <definedName name="ec_subs">#REF!</definedName>
    <definedName name="eeeeee">#REF!</definedName>
    <definedName name="eirr">#REF!</definedName>
    <definedName name="enpv">#REF!</definedName>
    <definedName name="eocc">#REF!</definedName>
    <definedName name="Excel_BuiltIn_Database_0">#REF!</definedName>
    <definedName name="Excel_BuiltIn_Recorder_0">#REF!</definedName>
    <definedName name="FBCA">#REF!</definedName>
    <definedName name="FCC">#REF!</definedName>
    <definedName name="fff">#REF!</definedName>
    <definedName name="FINCOST">#REF!</definedName>
    <definedName name="firr">#REF!</definedName>
    <definedName name="fnpv">#REF!</definedName>
    <definedName name="gdp">#REF!</definedName>
    <definedName name="growth">#REF!</definedName>
    <definedName name="jump">[6]Jaroszow1!#REF!</definedName>
    <definedName name="KAPITA_Y_W_ASNE">[5]FO1NOWE!$B$60,[5]FO1NOWE!$B$60:$AZ$60</definedName>
    <definedName name="kasa">#REF!</definedName>
    <definedName name="kasa_w">#REF!</definedName>
    <definedName name="kasa_w2">#REF!</definedName>
    <definedName name="kasa1">#REF!</definedName>
    <definedName name="kasa1_w">#REF!</definedName>
    <definedName name="kasa1_w2">#REF!</definedName>
    <definedName name="kasa10">#REF!</definedName>
    <definedName name="kasa2">#REF!</definedName>
    <definedName name="kasa2_w">#REF!</definedName>
    <definedName name="kasa2_w2">#REF!</definedName>
    <definedName name="kasa3">#REF!</definedName>
    <definedName name="kasa3_w">#REF!</definedName>
    <definedName name="kasa3_w2">#REF!</definedName>
    <definedName name="kasa4">#REF!</definedName>
    <definedName name="kasa4_w">#REF!</definedName>
    <definedName name="kasa4_w2">#REF!</definedName>
    <definedName name="kasa5">#REF!</definedName>
    <definedName name="kasa5_w">#REF!</definedName>
    <definedName name="kasa5_w2">#REF!</definedName>
    <definedName name="kasa6">#REF!</definedName>
    <definedName name="kasa6_w">#REF!</definedName>
    <definedName name="kasa6_w2">#REF!</definedName>
    <definedName name="kasa7">#REF!</definedName>
    <definedName name="kasa8">#REF!</definedName>
    <definedName name="kasa9">#REF!</definedName>
    <definedName name="Koszty">[7]Koszty!$A$1:$J$253</definedName>
    <definedName name="kredyt">#REF!</definedName>
    <definedName name="kredyt_w">#REF!</definedName>
    <definedName name="kredyt_w2">#REF!</definedName>
    <definedName name="kredyt1">#REF!</definedName>
    <definedName name="kredyt1_w">#REF!</definedName>
    <definedName name="kredyt1_w2">#REF!</definedName>
    <definedName name="kredyt10">#REF!</definedName>
    <definedName name="kredyt2">#REF!</definedName>
    <definedName name="kredyt2_w">#REF!</definedName>
    <definedName name="kredyt2_w2">#REF!</definedName>
    <definedName name="kredyt3">#REF!</definedName>
    <definedName name="kredyt3_w">#REF!</definedName>
    <definedName name="kredyt3_w2">#REF!</definedName>
    <definedName name="kredyt4">#REF!</definedName>
    <definedName name="kredyt4_w">#REF!</definedName>
    <definedName name="kredyt4_w2">#REF!</definedName>
    <definedName name="kredyt5">#REF!</definedName>
    <definedName name="kredyt5_w">#REF!</definedName>
    <definedName name="kredyt5_w2">#REF!</definedName>
    <definedName name="kredyt6">#REF!</definedName>
    <definedName name="kredyt6_w">#REF!</definedName>
    <definedName name="kredyt6_w2">#REF!</definedName>
    <definedName name="kredyt7">#REF!</definedName>
    <definedName name="kredyt8">#REF!</definedName>
    <definedName name="kredyt9">#REF!</definedName>
    <definedName name="lcd">#REF!</definedName>
    <definedName name="life">#REF!</definedName>
    <definedName name="loan1">[6]Jaroszow1!#REF!</definedName>
    <definedName name="loan2">[6]Jaroszow1!#REF!</definedName>
    <definedName name="loan3">[6]Jaroszow1!#REF!</definedName>
    <definedName name="obszar">#REF!</definedName>
    <definedName name="_xlnm.Print_Area" localSheetId="3">'Poziom dofinansowania'!$A$1:$W$54</definedName>
    <definedName name="_xlnm.Print_Area" localSheetId="6">'Redukcja CO2'!$A$1:$AC$25</definedName>
    <definedName name="_xlnm.Print_Area" localSheetId="5">'Trwałość finansowa JST'!$A$1:$V$43</definedName>
    <definedName name="Oprocentowanie2" localSheetId="3">[8]koszty!#REF!</definedName>
    <definedName name="Oprocentowanie2">[8]koszty!#REF!</definedName>
    <definedName name="P_USERS" localSheetId="3">#REF!</definedName>
    <definedName name="P_USERS">#REF!</definedName>
    <definedName name="piped_water_1996" localSheetId="3">#REF!</definedName>
    <definedName name="piped_water_1996">#REF!</definedName>
    <definedName name="pog" localSheetId="3">#REF!</definedName>
    <definedName name="pog">#REF!</definedName>
    <definedName name="pog_w">#REF!</definedName>
    <definedName name="pog_w2">#REF!</definedName>
    <definedName name="pog1_w">#REF!</definedName>
    <definedName name="pog1_w2">#REF!</definedName>
    <definedName name="pog2_w">#REF!</definedName>
    <definedName name="pog2_w2">#REF!</definedName>
    <definedName name="pog3_w">#REF!</definedName>
    <definedName name="pog3_w2">#REF!</definedName>
    <definedName name="pog4_w">#REF!</definedName>
    <definedName name="pog4_w2">#REF!</definedName>
    <definedName name="pog5_w">#REF!</definedName>
    <definedName name="pog5_w2">#REF!</definedName>
    <definedName name="pog6_w">#REF!</definedName>
    <definedName name="pog6_w2">#REF!</definedName>
    <definedName name="prowizja">[8]Założenia!#REF!</definedName>
    <definedName name="qq" localSheetId="3">#REF!</definedName>
    <definedName name="qq">#REF!</definedName>
    <definedName name="qqqqq" localSheetId="3">#REF!</definedName>
    <definedName name="qqqqq">#REF!</definedName>
    <definedName name="rat" localSheetId="3">[8]Założenia!#REF!</definedName>
    <definedName name="rat">[8]Założenia!#REF!</definedName>
    <definedName name="regx2" localSheetId="3" hidden="1">#REF!</definedName>
    <definedName name="regx2" hidden="1">#REF!</definedName>
    <definedName name="_xlnm.Recorder" localSheetId="3">#REF!</definedName>
    <definedName name="_xlnm.Recorder">#REF!</definedName>
    <definedName name="Rentowność_dzia_alności_podstawowej">[5]FO1NOWE!$B$104:$AZ$104,[5]FO1NOWE!$B$105:$AZ$105</definedName>
    <definedName name="repay1">[6]Jaroszow1!#REF!</definedName>
    <definedName name="repay2">[6]Jaroszow1!#REF!</definedName>
    <definedName name="repay3">[6]Jaroszow1!#REF!</definedName>
    <definedName name="REVENUES">#REF!</definedName>
    <definedName name="RGK">'[3]krosno -&gt; grupę, amortyzację'!$J$2:$J$16384</definedName>
    <definedName name="rofa">[6]Jaroszow1!#REF!</definedName>
    <definedName name="Rok1_w">#REF!</definedName>
    <definedName name="Rok1_w2">#REF!</definedName>
    <definedName name="Rok10_w">#REF!</definedName>
    <definedName name="Rok2_w">#REF!</definedName>
    <definedName name="Rok2_w2">#REF!</definedName>
    <definedName name="Rok3_w">#REF!</definedName>
    <definedName name="Rok3_w2">#REF!</definedName>
    <definedName name="Rok4_w">#REF!</definedName>
    <definedName name="Rok4_w2">#REF!</definedName>
    <definedName name="Rok5_w">#REF!</definedName>
    <definedName name="Rok5_w2">#REF!</definedName>
    <definedName name="Rok6_w">#REF!</definedName>
    <definedName name="Rok6_w2">#REF!</definedName>
    <definedName name="Rok7_w">#REF!</definedName>
    <definedName name="Rok8_w">#REF!</definedName>
    <definedName name="Rok9_w">#REF!</definedName>
    <definedName name="rrr">#REF!</definedName>
    <definedName name="SA">#REF!</definedName>
    <definedName name="sa_eb">#REF!</definedName>
    <definedName name="sa_inv">#REF!</definedName>
    <definedName name="SD">#REF!</definedName>
    <definedName name="SDD">#REF!</definedName>
    <definedName name="SERF">#REF!</definedName>
    <definedName name="ss" hidden="1">#REF!</definedName>
    <definedName name="ssssss">#REF!</definedName>
    <definedName name="SUMA">#REF!</definedName>
    <definedName name="SUMA_GBA">#REF!</definedName>
    <definedName name="SUMA_KK">#REF!</definedName>
    <definedName name="SUMMA">#REF!</definedName>
    <definedName name="SWR">#REF!</definedName>
    <definedName name="SWRF">#REF!</definedName>
    <definedName name="TAB.4">#REF!</definedName>
    <definedName name="tax">[6]Jaroszow1!#REF!</definedName>
    <definedName name="total_water_ec_1996">#REF!</definedName>
    <definedName name="ttt">#REF!</definedName>
    <definedName name="tttttt">#REF!</definedName>
    <definedName name="tttttttt">#REF!</definedName>
    <definedName name="_xlnm.Print_Titles" localSheetId="3">'Poziom dofinansowania'!$A:$A</definedName>
    <definedName name="_xlnm.Print_Titles" localSheetId="6">'Redukcja CO2'!$A:$A</definedName>
    <definedName name="_xlnm.Print_Titles" localSheetId="5">'Trwałość finansowa JST'!$A:$B</definedName>
    <definedName name="tyyu" localSheetId="3">#REF!</definedName>
    <definedName name="tyyu">#REF!</definedName>
    <definedName name="wariant">[9]wariant!$B$3</definedName>
    <definedName name="Wskaźnik_bie__cej_p_ynności">[5]FO1NOWE!$B$85,[5]FO1NOWE!$B$85:$AZ$85</definedName>
    <definedName name="Wskaźnik_p_ynności_szybki">[5]FO1NOWE!$B$85,[5]FO1NOWE!$B$85:$AZ$85,[5]FO1NOWE!$B$86:$AZ$86</definedName>
    <definedName name="www">#REF!</definedName>
    <definedName name="wwww">#REF!</definedName>
    <definedName name="wwwwww">#REF!</definedName>
    <definedName name="xxx" hidden="1">#REF!</definedName>
    <definedName name="year2000">#REF!</definedName>
    <definedName name="year2005">#REF!</definedName>
    <definedName name="years">#REF!</definedName>
    <definedName name="Z_19015944_8DC3_4198_B28B_DDAFEE7C00D9_.wvu.Cols" localSheetId="3" hidden="1">'Poziom dofinansowania'!#REF!</definedName>
    <definedName name="Z_19015944_8DC3_4198_B28B_DDAFEE7C00D9_.wvu.PrintArea" localSheetId="3" hidden="1">'Poziom dofinansowania'!$A$1:$V$54</definedName>
    <definedName name="Z_19015944_8DC3_4198_B28B_DDAFEE7C00D9_.wvu.PrintArea" localSheetId="5" hidden="1">'Trwałość finansowa JST'!$A$1:$R$38</definedName>
    <definedName name="Z_19015944_8DC3_4198_B28B_DDAFEE7C00D9_.wvu.PrintTitles" localSheetId="3" hidden="1">'Poziom dofinansowania'!$A:$A</definedName>
    <definedName name="Z_19015944_8DC3_4198_B28B_DDAFEE7C00D9_.wvu.PrintTitles" localSheetId="5" hidden="1">'Trwałość finansowa JST'!$A:$B</definedName>
    <definedName name="Z_F7D79B8D_92A2_4094_827A_AE8F90DE993F_.wvu.PrintArea" localSheetId="5" hidden="1">'Trwałość finansowa JST'!$A$1:$R$38</definedName>
    <definedName name="Z_F7D79B8D_92A2_4094_827A_AE8F90DE993F_.wvu.PrintTitles" localSheetId="5" hidden="1">'Trwałość finansowa JST'!$A:$B</definedName>
    <definedName name="Zobowi_zania_biezace__F_01_dz.3_poz_04">[5]FO1NOWE!$B$53:$AZ$53,[5]FO1NOWE!$B$55:$AZ$55</definedName>
    <definedName name="Zobowi_zania_d_ugoterminowe__F_01_dz3_poz_01">[5]FO1NOWE!$B$53:$AZ$53,[5]FO1NOWE!$B$55:$AZ$55,[5]FO1NOWE!$B$53</definedName>
  </definedNames>
  <calcPr calcId="152511"/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C6" i="1"/>
  <c r="C24" i="8"/>
  <c r="V32" i="1" l="1"/>
  <c r="V28" i="1"/>
  <c r="V23" i="1"/>
  <c r="V17" i="1"/>
  <c r="V12" i="1"/>
  <c r="V5" i="1"/>
  <c r="U32" i="1"/>
  <c r="U28" i="1"/>
  <c r="U23" i="1"/>
  <c r="U17" i="1"/>
  <c r="U12" i="1"/>
  <c r="U5" i="1"/>
  <c r="U22" i="1" s="1"/>
  <c r="U27" i="1" s="1"/>
  <c r="U31" i="1" s="1"/>
  <c r="U36" i="1" s="1"/>
  <c r="T32" i="1"/>
  <c r="T28" i="1"/>
  <c r="T23" i="1"/>
  <c r="T17" i="1"/>
  <c r="T12" i="1"/>
  <c r="T5" i="1"/>
  <c r="S32" i="1"/>
  <c r="S28" i="1"/>
  <c r="S23" i="1"/>
  <c r="S17" i="1"/>
  <c r="S12" i="1"/>
  <c r="S5" i="1"/>
  <c r="S22" i="1" s="1"/>
  <c r="S27" i="1" s="1"/>
  <c r="S31" i="1" s="1"/>
  <c r="S36" i="1" s="1"/>
  <c r="C34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C30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D26" i="8"/>
  <c r="E26" i="8" s="1"/>
  <c r="F26" i="8" s="1"/>
  <c r="G26" i="8" s="1"/>
  <c r="H26" i="8" s="1"/>
  <c r="I26" i="8" s="1"/>
  <c r="J26" i="8" s="1"/>
  <c r="K26" i="8" s="1"/>
  <c r="L26" i="8" s="1"/>
  <c r="M26" i="8" s="1"/>
  <c r="N26" i="8" s="1"/>
  <c r="O26" i="8" s="1"/>
  <c r="P26" i="8" s="1"/>
  <c r="Q26" i="8" s="1"/>
  <c r="R26" i="8" s="1"/>
  <c r="S26" i="8" s="1"/>
  <c r="T26" i="8" s="1"/>
  <c r="U26" i="8" s="1"/>
  <c r="V26" i="8" s="1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V21" i="8"/>
  <c r="V25" i="8" s="1"/>
  <c r="V27" i="8" s="1"/>
  <c r="U21" i="8"/>
  <c r="U25" i="8" s="1"/>
  <c r="T21" i="8"/>
  <c r="T25" i="8" s="1"/>
  <c r="S21" i="8"/>
  <c r="S25" i="8" s="1"/>
  <c r="S27" i="8" s="1"/>
  <c r="R21" i="8"/>
  <c r="R25" i="8" s="1"/>
  <c r="R27" i="8" s="1"/>
  <c r="Q21" i="8"/>
  <c r="Q25" i="8" s="1"/>
  <c r="P21" i="8"/>
  <c r="P25" i="8" s="1"/>
  <c r="O21" i="8"/>
  <c r="O25" i="8" s="1"/>
  <c r="O27" i="8" s="1"/>
  <c r="N21" i="8"/>
  <c r="N25" i="8" s="1"/>
  <c r="N27" i="8" s="1"/>
  <c r="M21" i="8"/>
  <c r="M25" i="8" s="1"/>
  <c r="L21" i="8"/>
  <c r="L25" i="8" s="1"/>
  <c r="K21" i="8"/>
  <c r="K25" i="8" s="1"/>
  <c r="K27" i="8" s="1"/>
  <c r="J21" i="8"/>
  <c r="J25" i="8" s="1"/>
  <c r="J27" i="8" s="1"/>
  <c r="I21" i="8"/>
  <c r="I25" i="8" s="1"/>
  <c r="H21" i="8"/>
  <c r="H25" i="8" s="1"/>
  <c r="G21" i="8"/>
  <c r="G25" i="8" s="1"/>
  <c r="G27" i="8" s="1"/>
  <c r="F21" i="8"/>
  <c r="F25" i="8" s="1"/>
  <c r="F27" i="8" s="1"/>
  <c r="E21" i="8"/>
  <c r="E25" i="8" s="1"/>
  <c r="D21" i="8"/>
  <c r="D25" i="8" s="1"/>
  <c r="C21" i="8"/>
  <c r="C6" i="8"/>
  <c r="C16" i="6"/>
  <c r="D16" i="6"/>
  <c r="E16" i="6"/>
  <c r="F16" i="6"/>
  <c r="F18" i="6" s="1"/>
  <c r="G16" i="6"/>
  <c r="H16" i="6"/>
  <c r="I16" i="6"/>
  <c r="J16" i="6"/>
  <c r="J18" i="6" s="1"/>
  <c r="K16" i="6"/>
  <c r="L16" i="6"/>
  <c r="M16" i="6"/>
  <c r="N16" i="6"/>
  <c r="N18" i="6" s="1"/>
  <c r="O16" i="6"/>
  <c r="P16" i="6"/>
  <c r="Q16" i="6"/>
  <c r="R16" i="6"/>
  <c r="R18" i="6" s="1"/>
  <c r="S16" i="6"/>
  <c r="T16" i="6"/>
  <c r="U16" i="6"/>
  <c r="V16" i="6"/>
  <c r="V18" i="6" s="1"/>
  <c r="W16" i="6"/>
  <c r="X16" i="6"/>
  <c r="Y16" i="6"/>
  <c r="Z16" i="6"/>
  <c r="Z18" i="6" s="1"/>
  <c r="B16" i="6"/>
  <c r="C18" i="6"/>
  <c r="D18" i="6"/>
  <c r="E18" i="6"/>
  <c r="G18" i="6"/>
  <c r="H18" i="6"/>
  <c r="I18" i="6"/>
  <c r="K18" i="6"/>
  <c r="L18" i="6"/>
  <c r="M18" i="6"/>
  <c r="O18" i="6"/>
  <c r="P18" i="6"/>
  <c r="Q18" i="6"/>
  <c r="S18" i="6"/>
  <c r="T18" i="6"/>
  <c r="U18" i="6"/>
  <c r="W18" i="6"/>
  <c r="X18" i="6"/>
  <c r="Y18" i="6"/>
  <c r="C19" i="6"/>
  <c r="D19" i="6" s="1"/>
  <c r="E19" i="6" s="1"/>
  <c r="F19" i="6" s="1"/>
  <c r="G19" i="6" s="1"/>
  <c r="H19" i="6" s="1"/>
  <c r="I19" i="6" s="1"/>
  <c r="J19" i="6" s="1"/>
  <c r="K19" i="6" s="1"/>
  <c r="L19" i="6" s="1"/>
  <c r="M19" i="6" s="1"/>
  <c r="N19" i="6" s="1"/>
  <c r="O19" i="6" s="1"/>
  <c r="P19" i="6" s="1"/>
  <c r="Q19" i="6" s="1"/>
  <c r="R19" i="6" s="1"/>
  <c r="S19" i="6" s="1"/>
  <c r="T19" i="6" s="1"/>
  <c r="U19" i="6" s="1"/>
  <c r="V19" i="6" s="1"/>
  <c r="W19" i="6" s="1"/>
  <c r="X19" i="6" s="1"/>
  <c r="Y19" i="6" s="1"/>
  <c r="Z19" i="6" s="1"/>
  <c r="C25" i="8" l="1"/>
  <c r="C27" i="8" s="1"/>
  <c r="Z20" i="6"/>
  <c r="D20" i="6"/>
  <c r="C20" i="6"/>
  <c r="D27" i="8"/>
  <c r="H27" i="8"/>
  <c r="L27" i="8"/>
  <c r="P27" i="8"/>
  <c r="T27" i="8"/>
  <c r="T22" i="1"/>
  <c r="T27" i="1" s="1"/>
  <c r="T31" i="1" s="1"/>
  <c r="T36" i="1" s="1"/>
  <c r="V22" i="1"/>
  <c r="V27" i="1" s="1"/>
  <c r="V31" i="1" s="1"/>
  <c r="V36" i="1" s="1"/>
  <c r="E27" i="8"/>
  <c r="I27" i="8"/>
  <c r="M27" i="8"/>
  <c r="Q27" i="8"/>
  <c r="U27" i="8"/>
  <c r="U34" i="8"/>
  <c r="S34" i="8"/>
  <c r="Q34" i="8"/>
  <c r="O34" i="8"/>
  <c r="M34" i="8"/>
  <c r="K34" i="8"/>
  <c r="I34" i="8"/>
  <c r="G34" i="8"/>
  <c r="E34" i="8"/>
  <c r="V34" i="8"/>
  <c r="T34" i="8"/>
  <c r="R34" i="8"/>
  <c r="P34" i="8"/>
  <c r="N34" i="8"/>
  <c r="L34" i="8"/>
  <c r="J34" i="8"/>
  <c r="H34" i="8"/>
  <c r="F34" i="8"/>
  <c r="D34" i="8"/>
  <c r="C35" i="8"/>
  <c r="B18" i="6"/>
  <c r="B20" i="6" s="1"/>
  <c r="V20" i="6"/>
  <c r="R20" i="6"/>
  <c r="P20" i="6"/>
  <c r="N20" i="6"/>
  <c r="L20" i="6"/>
  <c r="J20" i="6"/>
  <c r="H20" i="6"/>
  <c r="F20" i="6"/>
  <c r="X20" i="6"/>
  <c r="T20" i="6"/>
  <c r="Y20" i="6"/>
  <c r="W20" i="6"/>
  <c r="U20" i="6"/>
  <c r="S20" i="6"/>
  <c r="Q20" i="6"/>
  <c r="O20" i="6"/>
  <c r="M20" i="6"/>
  <c r="K20" i="6"/>
  <c r="I20" i="6"/>
  <c r="G20" i="6"/>
  <c r="E20" i="6"/>
  <c r="C28" i="8" l="1"/>
  <c r="D35" i="8"/>
  <c r="B21" i="6"/>
  <c r="E35" i="8" l="1"/>
  <c r="C11" i="6"/>
  <c r="D11" i="6" s="1"/>
  <c r="E11" i="6" s="1"/>
  <c r="F11" i="6" s="1"/>
  <c r="G11" i="6" s="1"/>
  <c r="H11" i="6" s="1"/>
  <c r="I11" i="6" s="1"/>
  <c r="J11" i="6" s="1"/>
  <c r="K11" i="6" s="1"/>
  <c r="L11" i="6" s="1"/>
  <c r="M11" i="6" s="1"/>
  <c r="N11" i="6" s="1"/>
  <c r="O11" i="6" s="1"/>
  <c r="P11" i="6" s="1"/>
  <c r="Q11" i="6" s="1"/>
  <c r="R11" i="6" s="1"/>
  <c r="S11" i="6" s="1"/>
  <c r="T11" i="6" s="1"/>
  <c r="U11" i="6" s="1"/>
  <c r="V11" i="6" s="1"/>
  <c r="W11" i="6" s="1"/>
  <c r="X11" i="6" s="1"/>
  <c r="Y11" i="6" s="1"/>
  <c r="Z11" i="6" s="1"/>
  <c r="AA11" i="6" s="1"/>
  <c r="AB11" i="6" s="1"/>
  <c r="AC11" i="6" s="1"/>
  <c r="D118" i="2"/>
  <c r="E118" i="2" s="1"/>
  <c r="F118" i="2" s="1"/>
  <c r="G118" i="2" s="1"/>
  <c r="H118" i="2" s="1"/>
  <c r="I118" i="2" s="1"/>
  <c r="J118" i="2" s="1"/>
  <c r="K118" i="2" s="1"/>
  <c r="L118" i="2" s="1"/>
  <c r="M118" i="2" s="1"/>
  <c r="N118" i="2" s="1"/>
  <c r="O118" i="2" s="1"/>
  <c r="P118" i="2" s="1"/>
  <c r="Q118" i="2" s="1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Q109" i="2"/>
  <c r="Q108" i="2" s="1"/>
  <c r="P109" i="2"/>
  <c r="P108" i="2" s="1"/>
  <c r="O109" i="2"/>
  <c r="N109" i="2"/>
  <c r="M109" i="2"/>
  <c r="L109" i="2"/>
  <c r="L108" i="2" s="1"/>
  <c r="K109" i="2"/>
  <c r="J109" i="2"/>
  <c r="I109" i="2"/>
  <c r="I108" i="2" s="1"/>
  <c r="H109" i="2"/>
  <c r="H108" i="2" s="1"/>
  <c r="G109" i="2"/>
  <c r="F109" i="2"/>
  <c r="E109" i="2"/>
  <c r="E108" i="2" s="1"/>
  <c r="D109" i="2"/>
  <c r="D108" i="2" s="1"/>
  <c r="C109" i="2"/>
  <c r="O108" i="2"/>
  <c r="M108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D84" i="2"/>
  <c r="E84" i="2" s="1"/>
  <c r="F84" i="2" s="1"/>
  <c r="G84" i="2" s="1"/>
  <c r="H84" i="2" s="1"/>
  <c r="I84" i="2" s="1"/>
  <c r="J84" i="2" s="1"/>
  <c r="K84" i="2" s="1"/>
  <c r="L84" i="2" s="1"/>
  <c r="M84" i="2" s="1"/>
  <c r="N84" i="2" s="1"/>
  <c r="O84" i="2" s="1"/>
  <c r="P84" i="2" s="1"/>
  <c r="Q84" i="2" s="1"/>
  <c r="R84" i="2" s="1"/>
  <c r="S84" i="2" s="1"/>
  <c r="T84" i="2" s="1"/>
  <c r="U84" i="2" s="1"/>
  <c r="V84" i="2" s="1"/>
  <c r="V79" i="2"/>
  <c r="U79" i="2"/>
  <c r="T79" i="2"/>
  <c r="S79" i="2"/>
  <c r="R79" i="2"/>
  <c r="Q79" i="2"/>
  <c r="Q106" i="2" s="1"/>
  <c r="P79" i="2"/>
  <c r="P106" i="2" s="1"/>
  <c r="O79" i="2"/>
  <c r="O106" i="2" s="1"/>
  <c r="N79" i="2"/>
  <c r="N106" i="2" s="1"/>
  <c r="M79" i="2"/>
  <c r="M106" i="2" s="1"/>
  <c r="L79" i="2"/>
  <c r="L106" i="2" s="1"/>
  <c r="K79" i="2"/>
  <c r="K106" i="2" s="1"/>
  <c r="J79" i="2"/>
  <c r="J106" i="2" s="1"/>
  <c r="I79" i="2"/>
  <c r="I106" i="2" s="1"/>
  <c r="H79" i="2"/>
  <c r="H106" i="2" s="1"/>
  <c r="G79" i="2"/>
  <c r="G106" i="2" s="1"/>
  <c r="F79" i="2"/>
  <c r="F106" i="2" s="1"/>
  <c r="E79" i="2"/>
  <c r="E106" i="2" s="1"/>
  <c r="D79" i="2"/>
  <c r="D106" i="2" s="1"/>
  <c r="D121" i="2" s="1"/>
  <c r="C79" i="2"/>
  <c r="C106" i="2" s="1"/>
  <c r="V76" i="2"/>
  <c r="V83" i="2" s="1"/>
  <c r="V85" i="2" s="1"/>
  <c r="U76" i="2"/>
  <c r="U83" i="2" s="1"/>
  <c r="U85" i="2" s="1"/>
  <c r="T76" i="2"/>
  <c r="T83" i="2" s="1"/>
  <c r="T85" i="2" s="1"/>
  <c r="S76" i="2"/>
  <c r="S83" i="2" s="1"/>
  <c r="S85" i="2" s="1"/>
  <c r="R76" i="2"/>
  <c r="R83" i="2" s="1"/>
  <c r="R85" i="2" s="1"/>
  <c r="Q76" i="2"/>
  <c r="Q98" i="2" s="1"/>
  <c r="P76" i="2"/>
  <c r="P83" i="2" s="1"/>
  <c r="P85" i="2" s="1"/>
  <c r="O76" i="2"/>
  <c r="N76" i="2"/>
  <c r="N83" i="2" s="1"/>
  <c r="N85" i="2" s="1"/>
  <c r="M76" i="2"/>
  <c r="M98" i="2" s="1"/>
  <c r="L76" i="2"/>
  <c r="L83" i="2" s="1"/>
  <c r="L85" i="2" s="1"/>
  <c r="K76" i="2"/>
  <c r="J76" i="2"/>
  <c r="J83" i="2" s="1"/>
  <c r="J85" i="2" s="1"/>
  <c r="I76" i="2"/>
  <c r="I98" i="2" s="1"/>
  <c r="H76" i="2"/>
  <c r="H83" i="2" s="1"/>
  <c r="H85" i="2" s="1"/>
  <c r="G76" i="2"/>
  <c r="F76" i="2"/>
  <c r="F83" i="2" s="1"/>
  <c r="F85" i="2" s="1"/>
  <c r="E76" i="2"/>
  <c r="E98" i="2" s="1"/>
  <c r="D76" i="2"/>
  <c r="D83" i="2" s="1"/>
  <c r="D85" i="2" s="1"/>
  <c r="C76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V55" i="2"/>
  <c r="V67" i="2" s="1"/>
  <c r="U55" i="2"/>
  <c r="U67" i="2" s="1"/>
  <c r="T55" i="2"/>
  <c r="T67" i="2" s="1"/>
  <c r="S55" i="2"/>
  <c r="S67" i="2" s="1"/>
  <c r="R55" i="2"/>
  <c r="R67" i="2" s="1"/>
  <c r="Q55" i="2"/>
  <c r="Q67" i="2" s="1"/>
  <c r="P55" i="2"/>
  <c r="P67" i="2" s="1"/>
  <c r="O55" i="2"/>
  <c r="O67" i="2" s="1"/>
  <c r="N55" i="2"/>
  <c r="N67" i="2" s="1"/>
  <c r="M55" i="2"/>
  <c r="M67" i="2" s="1"/>
  <c r="L55" i="2"/>
  <c r="L67" i="2" s="1"/>
  <c r="K55" i="2"/>
  <c r="K67" i="2" s="1"/>
  <c r="J55" i="2"/>
  <c r="J67" i="2" s="1"/>
  <c r="I55" i="2"/>
  <c r="I67" i="2" s="1"/>
  <c r="H55" i="2"/>
  <c r="H67" i="2" s="1"/>
  <c r="G55" i="2"/>
  <c r="G67" i="2" s="1"/>
  <c r="F55" i="2"/>
  <c r="F67" i="2" s="1"/>
  <c r="E55" i="2"/>
  <c r="E67" i="2" s="1"/>
  <c r="D55" i="2"/>
  <c r="D67" i="2" s="1"/>
  <c r="C55" i="2"/>
  <c r="C67" i="2" s="1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V4" i="2"/>
  <c r="V18" i="2" s="1"/>
  <c r="V23" i="2" s="1"/>
  <c r="V26" i="2" s="1"/>
  <c r="V29" i="2" s="1"/>
  <c r="V32" i="2" s="1"/>
  <c r="U4" i="2"/>
  <c r="U18" i="2" s="1"/>
  <c r="U23" i="2" s="1"/>
  <c r="U26" i="2" s="1"/>
  <c r="U29" i="2" s="1"/>
  <c r="U32" i="2" s="1"/>
  <c r="T4" i="2"/>
  <c r="T18" i="2" s="1"/>
  <c r="T23" i="2" s="1"/>
  <c r="T26" i="2" s="1"/>
  <c r="T29" i="2" s="1"/>
  <c r="T32" i="2" s="1"/>
  <c r="S4" i="2"/>
  <c r="S18" i="2" s="1"/>
  <c r="S23" i="2" s="1"/>
  <c r="S26" i="2" s="1"/>
  <c r="S29" i="2" s="1"/>
  <c r="S32" i="2" s="1"/>
  <c r="R4" i="2"/>
  <c r="R18" i="2" s="1"/>
  <c r="R23" i="2" s="1"/>
  <c r="R26" i="2" s="1"/>
  <c r="R29" i="2" s="1"/>
  <c r="R32" i="2" s="1"/>
  <c r="Q4" i="2"/>
  <c r="Q18" i="2" s="1"/>
  <c r="Q23" i="2" s="1"/>
  <c r="Q26" i="2" s="1"/>
  <c r="Q29" i="2" s="1"/>
  <c r="Q32" i="2" s="1"/>
  <c r="P4" i="2"/>
  <c r="P18" i="2" s="1"/>
  <c r="P23" i="2" s="1"/>
  <c r="P26" i="2" s="1"/>
  <c r="P29" i="2" s="1"/>
  <c r="P32" i="2" s="1"/>
  <c r="O4" i="2"/>
  <c r="O18" i="2" s="1"/>
  <c r="O23" i="2" s="1"/>
  <c r="O26" i="2" s="1"/>
  <c r="O29" i="2" s="1"/>
  <c r="O32" i="2" s="1"/>
  <c r="N4" i="2"/>
  <c r="N18" i="2" s="1"/>
  <c r="N23" i="2" s="1"/>
  <c r="N26" i="2" s="1"/>
  <c r="N29" i="2" s="1"/>
  <c r="N32" i="2" s="1"/>
  <c r="M4" i="2"/>
  <c r="M18" i="2" s="1"/>
  <c r="M23" i="2" s="1"/>
  <c r="M26" i="2" s="1"/>
  <c r="M29" i="2" s="1"/>
  <c r="M32" i="2" s="1"/>
  <c r="L4" i="2"/>
  <c r="L18" i="2" s="1"/>
  <c r="L23" i="2" s="1"/>
  <c r="L26" i="2" s="1"/>
  <c r="L29" i="2" s="1"/>
  <c r="L32" i="2" s="1"/>
  <c r="K4" i="2"/>
  <c r="K18" i="2" s="1"/>
  <c r="K23" i="2" s="1"/>
  <c r="K26" i="2" s="1"/>
  <c r="K29" i="2" s="1"/>
  <c r="K32" i="2" s="1"/>
  <c r="J4" i="2"/>
  <c r="J18" i="2" s="1"/>
  <c r="J23" i="2" s="1"/>
  <c r="J26" i="2" s="1"/>
  <c r="J29" i="2" s="1"/>
  <c r="J32" i="2" s="1"/>
  <c r="I4" i="2"/>
  <c r="I18" i="2" s="1"/>
  <c r="I23" i="2" s="1"/>
  <c r="I26" i="2" s="1"/>
  <c r="I29" i="2" s="1"/>
  <c r="I32" i="2" s="1"/>
  <c r="H4" i="2"/>
  <c r="H18" i="2" s="1"/>
  <c r="H23" i="2" s="1"/>
  <c r="H26" i="2" s="1"/>
  <c r="H29" i="2" s="1"/>
  <c r="H32" i="2" s="1"/>
  <c r="G4" i="2"/>
  <c r="G18" i="2" s="1"/>
  <c r="G23" i="2" s="1"/>
  <c r="G26" i="2" s="1"/>
  <c r="G29" i="2" s="1"/>
  <c r="G32" i="2" s="1"/>
  <c r="F4" i="2"/>
  <c r="F18" i="2" s="1"/>
  <c r="F23" i="2" s="1"/>
  <c r="F26" i="2" s="1"/>
  <c r="F29" i="2" s="1"/>
  <c r="F32" i="2" s="1"/>
  <c r="E4" i="2"/>
  <c r="E18" i="2" s="1"/>
  <c r="E23" i="2" s="1"/>
  <c r="E26" i="2" s="1"/>
  <c r="E29" i="2" s="1"/>
  <c r="E32" i="2" s="1"/>
  <c r="D4" i="2"/>
  <c r="D18" i="2" s="1"/>
  <c r="D23" i="2" s="1"/>
  <c r="D26" i="2" s="1"/>
  <c r="D29" i="2" s="1"/>
  <c r="D32" i="2" s="1"/>
  <c r="C4" i="2"/>
  <c r="C18" i="2" s="1"/>
  <c r="C23" i="2" s="1"/>
  <c r="C26" i="2" s="1"/>
  <c r="C29" i="2" s="1"/>
  <c r="C32" i="2" s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R5" i="1"/>
  <c r="R22" i="1" s="1"/>
  <c r="R27" i="1" s="1"/>
  <c r="R31" i="1" s="1"/>
  <c r="R36" i="1" s="1"/>
  <c r="Q5" i="1"/>
  <c r="Q22" i="1" s="1"/>
  <c r="Q27" i="1" s="1"/>
  <c r="Q31" i="1" s="1"/>
  <c r="Q36" i="1" s="1"/>
  <c r="P5" i="1"/>
  <c r="P22" i="1" s="1"/>
  <c r="P27" i="1" s="1"/>
  <c r="P31" i="1" s="1"/>
  <c r="P36" i="1" s="1"/>
  <c r="O5" i="1"/>
  <c r="O22" i="1" s="1"/>
  <c r="O27" i="1" s="1"/>
  <c r="O31" i="1" s="1"/>
  <c r="O36" i="1" s="1"/>
  <c r="N5" i="1"/>
  <c r="N22" i="1" s="1"/>
  <c r="N27" i="1" s="1"/>
  <c r="N31" i="1" s="1"/>
  <c r="N36" i="1" s="1"/>
  <c r="M5" i="1"/>
  <c r="M22" i="1" s="1"/>
  <c r="M27" i="1" s="1"/>
  <c r="M31" i="1" s="1"/>
  <c r="M36" i="1" s="1"/>
  <c r="L5" i="1"/>
  <c r="L22" i="1" s="1"/>
  <c r="L27" i="1" s="1"/>
  <c r="L31" i="1" s="1"/>
  <c r="L36" i="1" s="1"/>
  <c r="K5" i="1"/>
  <c r="K22" i="1" s="1"/>
  <c r="K27" i="1" s="1"/>
  <c r="K31" i="1" s="1"/>
  <c r="K36" i="1" s="1"/>
  <c r="J5" i="1"/>
  <c r="J22" i="1" s="1"/>
  <c r="J27" i="1" s="1"/>
  <c r="J31" i="1" s="1"/>
  <c r="J36" i="1" s="1"/>
  <c r="I5" i="1"/>
  <c r="I22" i="1" s="1"/>
  <c r="I27" i="1" s="1"/>
  <c r="I31" i="1" s="1"/>
  <c r="I36" i="1" s="1"/>
  <c r="H5" i="1"/>
  <c r="H22" i="1" s="1"/>
  <c r="H27" i="1" s="1"/>
  <c r="H31" i="1" s="1"/>
  <c r="H36" i="1" s="1"/>
  <c r="G5" i="1"/>
  <c r="G22" i="1" s="1"/>
  <c r="G27" i="1" s="1"/>
  <c r="G31" i="1" s="1"/>
  <c r="G36" i="1" s="1"/>
  <c r="F5" i="1"/>
  <c r="F22" i="1" s="1"/>
  <c r="F27" i="1" s="1"/>
  <c r="F31" i="1" s="1"/>
  <c r="F36" i="1" s="1"/>
  <c r="E5" i="1"/>
  <c r="E22" i="1" s="1"/>
  <c r="E27" i="1" s="1"/>
  <c r="E31" i="1" s="1"/>
  <c r="E36" i="1" s="1"/>
  <c r="D5" i="1"/>
  <c r="D22" i="1" s="1"/>
  <c r="D27" i="1" s="1"/>
  <c r="D31" i="1" s="1"/>
  <c r="D36" i="1" s="1"/>
  <c r="C5" i="1"/>
  <c r="C22" i="1" s="1"/>
  <c r="C27" i="1" s="1"/>
  <c r="C31" i="1" s="1"/>
  <c r="C36" i="1" l="1"/>
  <c r="C37" i="1" s="1"/>
  <c r="D37" i="1" s="1"/>
  <c r="E37" i="1" s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E121" i="2"/>
  <c r="F108" i="2"/>
  <c r="J108" i="2"/>
  <c r="N108" i="2"/>
  <c r="C98" i="2"/>
  <c r="G98" i="2"/>
  <c r="G107" i="2" s="1"/>
  <c r="G117" i="2" s="1"/>
  <c r="G119" i="2" s="1"/>
  <c r="K98" i="2"/>
  <c r="K107" i="2" s="1"/>
  <c r="K117" i="2" s="1"/>
  <c r="K119" i="2" s="1"/>
  <c r="O98" i="2"/>
  <c r="C121" i="2"/>
  <c r="F35" i="8"/>
  <c r="C108" i="2"/>
  <c r="G108" i="2"/>
  <c r="K108" i="2"/>
  <c r="F121" i="2"/>
  <c r="D98" i="2"/>
  <c r="D120" i="2" s="1"/>
  <c r="H98" i="2"/>
  <c r="L98" i="2"/>
  <c r="P98" i="2"/>
  <c r="G121" i="2"/>
  <c r="I121" i="2"/>
  <c r="K121" i="2"/>
  <c r="M121" i="2"/>
  <c r="O121" i="2"/>
  <c r="Q121" i="2"/>
  <c r="F98" i="2"/>
  <c r="J98" i="2"/>
  <c r="N98" i="2"/>
  <c r="N107" i="2" s="1"/>
  <c r="N117" i="2" s="1"/>
  <c r="N119" i="2" s="1"/>
  <c r="C39" i="2"/>
  <c r="C49" i="2" s="1"/>
  <c r="C68" i="2" s="1"/>
  <c r="C70" i="2" s="1"/>
  <c r="E39" i="2"/>
  <c r="E49" i="2" s="1"/>
  <c r="E68" i="2" s="1"/>
  <c r="G39" i="2"/>
  <c r="G49" i="2" s="1"/>
  <c r="G68" i="2" s="1"/>
  <c r="I39" i="2"/>
  <c r="I49" i="2" s="1"/>
  <c r="I68" i="2" s="1"/>
  <c r="K39" i="2"/>
  <c r="K49" i="2" s="1"/>
  <c r="K68" i="2" s="1"/>
  <c r="M39" i="2"/>
  <c r="M49" i="2" s="1"/>
  <c r="M68" i="2" s="1"/>
  <c r="O39" i="2"/>
  <c r="O49" i="2" s="1"/>
  <c r="O68" i="2" s="1"/>
  <c r="Q39" i="2"/>
  <c r="Q49" i="2" s="1"/>
  <c r="Q68" i="2" s="1"/>
  <c r="S39" i="2"/>
  <c r="S49" i="2" s="1"/>
  <c r="S68" i="2" s="1"/>
  <c r="U39" i="2"/>
  <c r="U49" i="2" s="1"/>
  <c r="U68" i="2" s="1"/>
  <c r="D39" i="2"/>
  <c r="D49" i="2" s="1"/>
  <c r="D68" i="2" s="1"/>
  <c r="F39" i="2"/>
  <c r="F49" i="2" s="1"/>
  <c r="F68" i="2" s="1"/>
  <c r="H39" i="2"/>
  <c r="H49" i="2" s="1"/>
  <c r="H68" i="2" s="1"/>
  <c r="J39" i="2"/>
  <c r="J49" i="2" s="1"/>
  <c r="J68" i="2" s="1"/>
  <c r="L39" i="2"/>
  <c r="L49" i="2" s="1"/>
  <c r="L68" i="2" s="1"/>
  <c r="N39" i="2"/>
  <c r="N49" i="2" s="1"/>
  <c r="N68" i="2" s="1"/>
  <c r="P39" i="2"/>
  <c r="P49" i="2" s="1"/>
  <c r="P68" i="2" s="1"/>
  <c r="R39" i="2"/>
  <c r="R49" i="2" s="1"/>
  <c r="R68" i="2" s="1"/>
  <c r="T39" i="2"/>
  <c r="T49" i="2" s="1"/>
  <c r="T68" i="2" s="1"/>
  <c r="V39" i="2"/>
  <c r="V49" i="2" s="1"/>
  <c r="V68" i="2" s="1"/>
  <c r="H107" i="2"/>
  <c r="H117" i="2" s="1"/>
  <c r="H119" i="2" s="1"/>
  <c r="H120" i="2"/>
  <c r="L107" i="2"/>
  <c r="L117" i="2" s="1"/>
  <c r="L119" i="2" s="1"/>
  <c r="L120" i="2"/>
  <c r="P107" i="2"/>
  <c r="P117" i="2" s="1"/>
  <c r="P119" i="2" s="1"/>
  <c r="P120" i="2"/>
  <c r="F120" i="2"/>
  <c r="F107" i="2"/>
  <c r="J120" i="2"/>
  <c r="J107" i="2"/>
  <c r="J117" i="2" s="1"/>
  <c r="J119" i="2" s="1"/>
  <c r="H121" i="2"/>
  <c r="J121" i="2"/>
  <c r="L121" i="2"/>
  <c r="N121" i="2"/>
  <c r="P121" i="2"/>
  <c r="E83" i="2"/>
  <c r="E85" i="2" s="1"/>
  <c r="I83" i="2"/>
  <c r="I85" i="2" s="1"/>
  <c r="M83" i="2"/>
  <c r="M85" i="2" s="1"/>
  <c r="Q83" i="2"/>
  <c r="Q85" i="2" s="1"/>
  <c r="C120" i="2"/>
  <c r="C107" i="2"/>
  <c r="E120" i="2"/>
  <c r="E107" i="2"/>
  <c r="E117" i="2" s="1"/>
  <c r="E119" i="2" s="1"/>
  <c r="G120" i="2"/>
  <c r="I120" i="2"/>
  <c r="I107" i="2"/>
  <c r="I117" i="2" s="1"/>
  <c r="I119" i="2" s="1"/>
  <c r="K120" i="2"/>
  <c r="M120" i="2"/>
  <c r="M107" i="2"/>
  <c r="M117" i="2" s="1"/>
  <c r="M119" i="2" s="1"/>
  <c r="O120" i="2"/>
  <c r="O107" i="2"/>
  <c r="O117" i="2" s="1"/>
  <c r="O119" i="2" s="1"/>
  <c r="Q120" i="2"/>
  <c r="Q107" i="2"/>
  <c r="Q117" i="2" s="1"/>
  <c r="Q119" i="2" s="1"/>
  <c r="C83" i="2"/>
  <c r="G83" i="2"/>
  <c r="G85" i="2" s="1"/>
  <c r="K83" i="2"/>
  <c r="K85" i="2" s="1"/>
  <c r="O83" i="2"/>
  <c r="O85" i="2" s="1"/>
  <c r="C117" i="2" l="1"/>
  <c r="N120" i="2"/>
  <c r="D107" i="2"/>
  <c r="D117" i="2" s="1"/>
  <c r="D119" i="2" s="1"/>
  <c r="F117" i="2"/>
  <c r="F119" i="2" s="1"/>
  <c r="G35" i="8"/>
  <c r="C85" i="2"/>
  <c r="C87" i="2" s="1"/>
  <c r="C88" i="2"/>
  <c r="C124" i="2"/>
  <c r="C119" i="2"/>
  <c r="D69" i="2"/>
  <c r="C125" i="2"/>
  <c r="D70" i="2"/>
  <c r="C123" i="2" l="1"/>
  <c r="H35" i="8"/>
  <c r="E69" i="2"/>
  <c r="E70" i="2" s="1"/>
  <c r="I35" i="8" l="1"/>
  <c r="F69" i="2"/>
  <c r="F70" i="2" s="1"/>
  <c r="J35" i="8" l="1"/>
  <c r="G69" i="2"/>
  <c r="G70" i="2" s="1"/>
  <c r="K35" i="8" l="1"/>
  <c r="H69" i="2"/>
  <c r="H70" i="2" s="1"/>
  <c r="L35" i="8" l="1"/>
  <c r="I69" i="2"/>
  <c r="I70" i="2" s="1"/>
  <c r="M35" i="8" l="1"/>
  <c r="J69" i="2"/>
  <c r="J70" i="2" s="1"/>
  <c r="N35" i="8" l="1"/>
  <c r="K69" i="2"/>
  <c r="K70" i="2" s="1"/>
  <c r="O35" i="8" l="1"/>
  <c r="L69" i="2"/>
  <c r="L70" i="2" s="1"/>
  <c r="P35" i="8" l="1"/>
  <c r="M69" i="2"/>
  <c r="M70" i="2" s="1"/>
  <c r="Q35" i="8" l="1"/>
  <c r="N69" i="2"/>
  <c r="N70" i="2" s="1"/>
  <c r="R35" i="8" l="1"/>
  <c r="O69" i="2"/>
  <c r="O70" i="2" s="1"/>
  <c r="S35" i="8" l="1"/>
  <c r="P69" i="2"/>
  <c r="P70" i="2" s="1"/>
  <c r="T35" i="8" l="1"/>
  <c r="Q69" i="2"/>
  <c r="Q70" i="2" s="1"/>
  <c r="U35" i="8" l="1"/>
  <c r="R69" i="2"/>
  <c r="R70" i="2" s="1"/>
  <c r="V35" i="8" l="1"/>
  <c r="S69" i="2"/>
  <c r="S70" i="2" s="1"/>
  <c r="T69" i="2" l="1"/>
  <c r="T70" i="2" s="1"/>
  <c r="U69" i="2" l="1"/>
  <c r="U70" i="2" s="1"/>
  <c r="V69" i="2" l="1"/>
  <c r="V70" i="2" s="1"/>
  <c r="C36" i="8" l="1"/>
  <c r="C43" i="8" s="1"/>
  <c r="C46" i="8" l="1"/>
  <c r="H48" i="8"/>
  <c r="H43" i="8" l="1"/>
  <c r="H46" i="8" s="1"/>
</calcChain>
</file>

<file path=xl/comments1.xml><?xml version="1.0" encoding="utf-8"?>
<comments xmlns="http://schemas.openxmlformats.org/spreadsheetml/2006/main">
  <authors>
    <author>hubert.zobel</author>
    <author>katarzyna.loszyk</author>
  </authors>
  <commentList>
    <comment ref="C4" authorId="0" shapeId="0">
      <text>
        <r>
          <rPr>
            <b/>
            <sz val="8"/>
            <color indexed="81"/>
            <rFont val="Tahoma"/>
            <family val="2"/>
            <charset val="238"/>
          </rPr>
          <t>Maksymalna stopa współfinansowania dla tego działania określona z SZOOP WRPO 2014+ (wartość należy przenieść do tej komórki z arkusza założeń przy pomocy odpowiedniej formuły)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5" authorId="0" shapeId="0">
      <text>
        <r>
          <rPr>
            <b/>
            <sz val="8"/>
            <color indexed="81"/>
            <rFont val="Tahoma"/>
            <family val="2"/>
            <charset val="238"/>
          </rPr>
          <t>Wysokość niezdyskontowanych kosztów kwalifikowalnych projektu ustalonych na podstawie stosownych wytycznych. Wartość przeniesiona z arkusza wynikowego dzięki odpowiedniej formule</t>
        </r>
      </text>
    </comment>
    <comment ref="I11" authorId="1" shapeId="0">
      <text>
        <r>
          <rPr>
            <b/>
            <sz val="8"/>
            <color indexed="81"/>
            <rFont val="Tahoma"/>
            <family val="2"/>
            <charset val="238"/>
          </rPr>
          <t>Należy obliczyć w oparciu o kurs PLN/EUR wskazany w założeniach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19" authorId="0" shapeId="0">
      <text>
        <r>
          <rPr>
            <b/>
            <sz val="8"/>
            <color indexed="81"/>
            <rFont val="Tahoma"/>
            <family val="2"/>
            <charset val="238"/>
          </rPr>
          <t>dane należy pobrać z arkusza wynikowego przy użyciu odpowiedniej formuły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22" authorId="0" shapeId="0">
      <text>
        <r>
          <rPr>
            <b/>
            <sz val="8"/>
            <color indexed="81"/>
            <rFont val="Tahoma"/>
            <family val="2"/>
            <charset val="238"/>
          </rPr>
          <t>dane należy pobrać z arkusza wynikowego przy użyciu odpowiedniej formuły</t>
        </r>
      </text>
    </comment>
    <comment ref="C23" authorId="0" shapeId="0">
      <text>
        <r>
          <rPr>
            <b/>
            <sz val="8"/>
            <color indexed="81"/>
            <rFont val="Tahoma"/>
            <family val="2"/>
            <charset val="238"/>
          </rPr>
          <t>dane należy pobrać z arkusza wynikowego
przy użyciu odpowiedniej formuły</t>
        </r>
      </text>
    </comment>
    <comment ref="C31" authorId="0" shapeId="0">
      <text>
        <r>
          <rPr>
            <b/>
            <sz val="8"/>
            <color indexed="81"/>
            <rFont val="Tahoma"/>
            <family val="2"/>
            <charset val="238"/>
          </rPr>
          <t>dane należy pobrać z arkusza wynikowego przy użyciu odpowiedniej formuły</t>
        </r>
      </text>
    </comment>
    <comment ref="C32" authorId="0" shapeId="0">
      <text>
        <r>
          <rPr>
            <b/>
            <sz val="8"/>
            <color indexed="81"/>
            <rFont val="Tahoma"/>
            <family val="2"/>
            <charset val="238"/>
          </rPr>
          <t>dane należy pobrać z arkusza wynikowego przy użyciu odpowiedniej formuły</t>
        </r>
      </text>
    </comment>
    <comment ref="C38" authorId="0" shapeId="0">
      <text>
        <r>
          <rPr>
            <b/>
            <sz val="8"/>
            <color indexed="81"/>
            <rFont val="Tahoma"/>
            <family val="2"/>
            <charset val="238"/>
          </rPr>
          <t>Maksymalna stopa współfinansowania dla tego działania określona z SZOOP WRPO 2014+ (wartość należy przenieść do tej komórki z arkusza założeń przy pomocy odpowiedniej formuły)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40" authorId="0" shapeId="0">
      <text>
        <r>
          <rPr>
            <b/>
            <sz val="8"/>
            <color indexed="81"/>
            <rFont val="Tahoma"/>
            <family val="2"/>
            <charset val="238"/>
          </rPr>
          <t>Wysokość niezdyskontowanych kosztów kwalifikowalnych projektu ustalonych na podstawie stosownych wytycznych. Wartość przeniesiona z arkusza wynikowego dzięki odpowiedniej formule</t>
        </r>
      </text>
    </comment>
  </commentList>
</comments>
</file>

<file path=xl/comments2.xml><?xml version="1.0" encoding="utf-8"?>
<comments xmlns="http://schemas.openxmlformats.org/spreadsheetml/2006/main">
  <authors>
    <author>st336</author>
  </authors>
  <commentList>
    <comment ref="C80" authorId="0" shapeId="0">
      <text>
        <r>
          <rPr>
            <b/>
            <sz val="8"/>
            <color indexed="81"/>
            <rFont val="Tahoma"/>
            <family val="2"/>
            <charset val="238"/>
          </rPr>
          <t>W tym miejscu należy wpisać łączne nakłady inwestycyjne poniesione w pierwszym roku analizy i przed rozpoczęciem okresu odniesienia.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katarzyna.loszyk</author>
  </authors>
  <commentList>
    <comment ref="B15" authorId="0" shapeId="0">
      <text>
        <r>
          <rPr>
            <sz val="8"/>
            <color indexed="81"/>
            <rFont val="Tahoma"/>
            <family val="2"/>
            <charset val="238"/>
          </rPr>
          <t xml:space="preserve">Wypełnić odpowiednio do przyjętego okresu odniesienia
</t>
        </r>
      </text>
    </comment>
  </commentList>
</comments>
</file>

<file path=xl/sharedStrings.xml><?xml version="1.0" encoding="utf-8"?>
<sst xmlns="http://schemas.openxmlformats.org/spreadsheetml/2006/main" count="459" uniqueCount="237">
  <si>
    <t>Lp.</t>
  </si>
  <si>
    <t>Kategoria/Okres projekcji</t>
  </si>
  <si>
    <t>Rok …</t>
  </si>
  <si>
    <t>A</t>
  </si>
  <si>
    <t xml:space="preserve">Dochody własne </t>
  </si>
  <si>
    <t>w tym: przychody z projektu</t>
  </si>
  <si>
    <t>Subwencje i dotacje</t>
  </si>
  <si>
    <t>a</t>
  </si>
  <si>
    <t>b</t>
  </si>
  <si>
    <t>c</t>
  </si>
  <si>
    <t>w tym: dotacja na realizację projektu</t>
  </si>
  <si>
    <t>B</t>
  </si>
  <si>
    <t>1.</t>
  </si>
  <si>
    <t>w tym na realizację projektu</t>
  </si>
  <si>
    <t>2.</t>
  </si>
  <si>
    <t>Osobowe (11.1)</t>
  </si>
  <si>
    <t>C</t>
  </si>
  <si>
    <t>D</t>
  </si>
  <si>
    <t xml:space="preserve">OBSŁUGA ZADŁUŻENIA </t>
  </si>
  <si>
    <t>E</t>
  </si>
  <si>
    <t>F</t>
  </si>
  <si>
    <t>Nakłady inwestycyjne objęte projektem</t>
  </si>
  <si>
    <t xml:space="preserve"> Pozostałe wydatki majątkowe</t>
  </si>
  <si>
    <t>G</t>
  </si>
  <si>
    <t>H</t>
  </si>
  <si>
    <t>na realizację projektu</t>
  </si>
  <si>
    <t>na realizację pozostałych zadań</t>
  </si>
  <si>
    <t>I</t>
  </si>
  <si>
    <t>J</t>
  </si>
  <si>
    <t>Skumulowane przepływy gotówki netto</t>
  </si>
  <si>
    <t>K</t>
  </si>
  <si>
    <t>Przychody ze sprzedaży i zrównane z nimi</t>
  </si>
  <si>
    <t>Przychód ze sprzedaży produktów</t>
  </si>
  <si>
    <t>II</t>
  </si>
  <si>
    <t>Zmiana stanu produktów</t>
  </si>
  <si>
    <t>III</t>
  </si>
  <si>
    <t>Koszt wytworzenia produktów na własne potrzeby jednostki</t>
  </si>
  <si>
    <t>IV</t>
  </si>
  <si>
    <t>Przychód ze sprzedaży towarów i materiałów</t>
  </si>
  <si>
    <t>Koszty działalności operacyjnej</t>
  </si>
  <si>
    <t>Amortyzacja</t>
  </si>
  <si>
    <t>Zużycie materiałów i energii</t>
  </si>
  <si>
    <t>Usługi obce</t>
  </si>
  <si>
    <t>Podatki i opłaty</t>
  </si>
  <si>
    <t>V</t>
  </si>
  <si>
    <t>Wynagrodzenia</t>
  </si>
  <si>
    <t>VI</t>
  </si>
  <si>
    <t>Ubezpieczenia społeczne i inne świadczenia</t>
  </si>
  <si>
    <t>VII</t>
  </si>
  <si>
    <t>Pozostałe koszty rodzajowe</t>
  </si>
  <si>
    <t>VIII</t>
  </si>
  <si>
    <t>Wartość sprzedanych towarów i materiałów</t>
  </si>
  <si>
    <t>Zysk/strata ze sprzedaży</t>
  </si>
  <si>
    <t>Pozostałe przychody operacyjne</t>
  </si>
  <si>
    <t>Dotacje</t>
  </si>
  <si>
    <t>Inne przychody operacyjne</t>
  </si>
  <si>
    <t>Pozostałe koszty operacyjne</t>
  </si>
  <si>
    <t>Zysk/Strata na działalności operacyjnej</t>
  </si>
  <si>
    <t>Przychody finansowe</t>
  </si>
  <si>
    <t>Koszty finansowe</t>
  </si>
  <si>
    <t>Zysk/Strata brutto na działalności gospodarczej</t>
  </si>
  <si>
    <t>Zyski nadzwyczajne</t>
  </si>
  <si>
    <t>Straty nadzwyczajne</t>
  </si>
  <si>
    <t>J.</t>
  </si>
  <si>
    <t>Zysk/Strata brutto</t>
  </si>
  <si>
    <t>K.</t>
  </si>
  <si>
    <t>Podatek dochodowy od osób prawnych</t>
  </si>
  <si>
    <t>L.</t>
  </si>
  <si>
    <t>Pozostałe obowiązkowe obciążenia</t>
  </si>
  <si>
    <t>M.</t>
  </si>
  <si>
    <t>Zysk/Strata netto</t>
  </si>
  <si>
    <t>Przepływy środków pieniężnych z działalności operacyjnej</t>
  </si>
  <si>
    <t>Korekty razem</t>
  </si>
  <si>
    <t>(+) Amortyzacja</t>
  </si>
  <si>
    <t>(+/-) Zyski/Straty z tyt. różnic kursowych</t>
  </si>
  <si>
    <t>(+) Odsetki zapłacone, (-) odsetki uzyskanie, (-) udziały w zyskach</t>
  </si>
  <si>
    <t>(+/-) Zysk/Strata z działalności inwestycyjnej</t>
  </si>
  <si>
    <t>(+) Zmiana stanu rezerw</t>
  </si>
  <si>
    <t>(-) Zmiana zapotrzebowania na KON</t>
  </si>
  <si>
    <t>(-/+) Zmiana stanu rozliczeń międzyokresowych</t>
  </si>
  <si>
    <t>Inne korekty</t>
  </si>
  <si>
    <t>Przepływy pieniężne netto z działalności operacyjnej, razem</t>
  </si>
  <si>
    <t>Przepływy środków pieniężnych z działalności inwestycyjnej</t>
  </si>
  <si>
    <t>1. Wpływy</t>
  </si>
  <si>
    <t>2. Wydatki</t>
  </si>
  <si>
    <t>Przepływy pieniężne netto z działalności inwestycyjnej, razem</t>
  </si>
  <si>
    <t>Przepływy środków pieniężnych z działalności finansowej</t>
  </si>
  <si>
    <t>a. wpływy netto z wydania udziałów (emisji akcji) i innych instrumentów kapitałowych oraz dopłat do kapitału</t>
  </si>
  <si>
    <t>b. dotacje UE do projektu</t>
  </si>
  <si>
    <t>c. pozostałe dotacje</t>
  </si>
  <si>
    <t>d. kredyty i pożyczki</t>
  </si>
  <si>
    <t>e. emisja dłużnych papierów wartościowych</t>
  </si>
  <si>
    <t>f. inne wpływy finansowe</t>
  </si>
  <si>
    <t>a. spłaty kredytów i pożyczek</t>
  </si>
  <si>
    <t>b. odsetki</t>
  </si>
  <si>
    <t>c. raty leasingu finansowego</t>
  </si>
  <si>
    <t>d. inne wydatki finansowe</t>
  </si>
  <si>
    <t>Przepływy pieniężne netto z działalności finansowej, razem</t>
  </si>
  <si>
    <t>Przepływy pieniężne netto razem</t>
  </si>
  <si>
    <t>Środki pieniężne na początek okresu</t>
  </si>
  <si>
    <t>Środki pieniężne na koniec okresu</t>
  </si>
  <si>
    <t>I.</t>
  </si>
  <si>
    <t>II.</t>
  </si>
  <si>
    <t>III.</t>
  </si>
  <si>
    <t>IV.</t>
  </si>
  <si>
    <t>V.</t>
  </si>
  <si>
    <t>VI.</t>
  </si>
  <si>
    <t>3.</t>
  </si>
  <si>
    <t>Tabela 22 Finansowa efektywność inwestycji - Projekt</t>
  </si>
  <si>
    <t>WPŁYWY RAZEM</t>
  </si>
  <si>
    <t>Przychody operacyjne (pochodzące od bezpośrednich użytkowników)</t>
  </si>
  <si>
    <t>Wartość rezydualna</t>
  </si>
  <si>
    <t>WYDATKI RAZEM</t>
  </si>
  <si>
    <t>Zmiana kapitału obrotowego netto</t>
  </si>
  <si>
    <t>Koszty operacyjne bez amortyzacji</t>
  </si>
  <si>
    <t>Przepływy pieniężne netto</t>
  </si>
  <si>
    <r>
      <t>współczynnik dyskontowy (r=4%) - d</t>
    </r>
    <r>
      <rPr>
        <i/>
        <vertAlign val="subscript"/>
        <sz val="10"/>
        <rFont val="Arial"/>
        <family val="2"/>
      </rPr>
      <t>t</t>
    </r>
    <r>
      <rPr>
        <i/>
        <sz val="10"/>
        <rFont val="Arial"/>
        <family val="2"/>
      </rPr>
      <t>=1/(1+r)</t>
    </r>
    <r>
      <rPr>
        <i/>
        <vertAlign val="superscript"/>
        <sz val="10"/>
        <rFont val="Arial"/>
        <family val="2"/>
      </rPr>
      <t>t</t>
    </r>
  </si>
  <si>
    <t>Przepływy pieniężne zdyskontowane</t>
  </si>
  <si>
    <t>Stopa dyskontowa</t>
  </si>
  <si>
    <t>Finansowa zaktualizowana wartość netto z inwestycji (FNPV/C)</t>
  </si>
  <si>
    <t>Finansowa wewnętrzna stopa zwrotu z inwestycji (FRR/C)</t>
  </si>
  <si>
    <t>Wpływy z analizy finansowej</t>
  </si>
  <si>
    <t>Korekty wpływów razem</t>
  </si>
  <si>
    <t>(+/-)  ...</t>
  </si>
  <si>
    <t>Wpływy po korektach</t>
  </si>
  <si>
    <t>Wydatki z analizy finansowej</t>
  </si>
  <si>
    <t>Korekty wydatków razem</t>
  </si>
  <si>
    <t>a.</t>
  </si>
  <si>
    <t>(-) podatek VAT</t>
  </si>
  <si>
    <t>b.</t>
  </si>
  <si>
    <t>(-) podatek dochodowy</t>
  </si>
  <si>
    <t>c.</t>
  </si>
  <si>
    <t>d.</t>
  </si>
  <si>
    <t>e.</t>
  </si>
  <si>
    <t>Wydatki po korektach</t>
  </si>
  <si>
    <t>Przepływy pieniężne netto z analizy finansowej po korektach</t>
  </si>
  <si>
    <t>Rachunek kosztów i korzyści społecznych</t>
  </si>
  <si>
    <t>Korzyści społeczne</t>
  </si>
  <si>
    <t>...</t>
  </si>
  <si>
    <t>Koszty społeczne</t>
  </si>
  <si>
    <t>Ekonomiczne przepływy pieniężne netto</t>
  </si>
  <si>
    <t>współczynnik dyskonta</t>
  </si>
  <si>
    <t>Ekonomiczne przepływy zdyskontowane</t>
  </si>
  <si>
    <t>Zdyskontowane korzyści</t>
  </si>
  <si>
    <t>Zdyskontowane koszty</t>
  </si>
  <si>
    <t>Ekonomiczna zaktualizowana wartość netto (ENPV)</t>
  </si>
  <si>
    <t>Ekonomiczna wewnętrzna stopa zwrotu (ERR)</t>
  </si>
  <si>
    <t>Ekonomiczny Wskaźnik Korzyści/Koszty (B/C)</t>
  </si>
  <si>
    <t>Rachunek przepływów pieniężnych</t>
  </si>
  <si>
    <t xml:space="preserve">Rachunek zysków i strat </t>
  </si>
  <si>
    <t>Sytuacja finansowa jednostki samorządu terytorialnego razem z projektem</t>
  </si>
  <si>
    <t>DOCHODY BEZ NADWYŻEK /1+2+3/</t>
  </si>
  <si>
    <t>WOLNE ŚRODKI /A-B/</t>
  </si>
  <si>
    <t>ŚRODKI BUDŻETU GMINY NA WYDATKI MAJĄTKOWE /C-D/</t>
  </si>
  <si>
    <t>Wolne środki po inwestycjach /E-F/</t>
  </si>
  <si>
    <t>ROCZNE PRZEPŁYWY GOTÓWKI NETTO /G+H/</t>
  </si>
  <si>
    <t>Podatki i opłaty lokalne (1.1.3)*</t>
  </si>
  <si>
    <t>Dochody z majątku gminy (1.2 - 1.2.2)*</t>
  </si>
  <si>
    <t>Udział w dochodach budżetu państwa z tytułu podatku PIT i CIT (1.1.1 i 1.1.2)*</t>
  </si>
  <si>
    <t>Subwencje ogółem (1.1.4)*</t>
  </si>
  <si>
    <t>WYDATKI: /1+2/</t>
  </si>
  <si>
    <t>Dotacje i środki ze źródeł pozabudżetowych na zadania bieżące (1.1.5)*</t>
  </si>
  <si>
    <t>Dotacje i środki ze źródeł pozabudżetowych na inwestycje (1.2.2)*</t>
  </si>
  <si>
    <t>Rzeczowe (2.1 - 2.1.1 - 2.1.3 - 11.1)*</t>
  </si>
  <si>
    <t>Spłata rat kapitałowych (5.1)*</t>
  </si>
  <si>
    <t>Spłata odsetek (2.1.3)*</t>
  </si>
  <si>
    <t>Spłata poręczeń (2.1.1)*</t>
  </si>
  <si>
    <t>WYDATKI MAJĄTKOWE (2.2)*</t>
  </si>
  <si>
    <t>Otrzymane kredyty, pożyczki i obligacje (4.3)*</t>
  </si>
  <si>
    <t>Wolne środki z rozliczenia roku ubiegłego (4.2)*</t>
  </si>
  <si>
    <t>* sugerowana zawartość pozycji zgodnie z wzorem z załacznika nr 1 do Rozporządzenia Ministra Finansów z dnia 10 stycznia 2013 roku w sprawie wieloletniej prognozy finansowej jednostki samorządu terytorialnego (tekst jednolity z 2015 roku, poz. 92)</t>
  </si>
  <si>
    <t>ROK</t>
  </si>
  <si>
    <t>PLN/MgCO2</t>
  </si>
  <si>
    <t>wartość oszczędności w PLN</t>
  </si>
  <si>
    <t>współczynnik dyskontowy</t>
  </si>
  <si>
    <t>ekonomiczna stopa dyskontowa</t>
  </si>
  <si>
    <t>zdyskontowana wartość oszczędności</t>
  </si>
  <si>
    <t>Dane wyjściowe</t>
  </si>
  <si>
    <t xml:space="preserve">Okres projekcji </t>
  </si>
  <si>
    <t>Rok…..</t>
  </si>
  <si>
    <t>suma zdyskontowanych oszczędności</t>
  </si>
  <si>
    <t>redukcja emisji CO2 w Mg/rok</t>
  </si>
  <si>
    <t>Obliczenie wartości oszczędności z redukcji CO2</t>
  </si>
  <si>
    <t>Pozycja</t>
  </si>
  <si>
    <t>Przychody operacyjne (opłaty pochodzące od bezpośrednich użytkowników)</t>
  </si>
  <si>
    <t>Koszty operacyjne (bez amortyzacji)</t>
  </si>
  <si>
    <t>4.</t>
  </si>
  <si>
    <t>Nakłady odtworzeniowe</t>
  </si>
  <si>
    <t>6.</t>
  </si>
  <si>
    <t>7.</t>
  </si>
  <si>
    <r>
      <t>współczynnik dyskontowy (r=4%) - d</t>
    </r>
    <r>
      <rPr>
        <i/>
        <vertAlign val="subscript"/>
        <sz val="10"/>
        <rFont val="Arial"/>
        <family val="2"/>
        <charset val="238"/>
      </rPr>
      <t>t</t>
    </r>
    <r>
      <rPr>
        <i/>
        <sz val="10"/>
        <rFont val="Arial"/>
        <family val="2"/>
        <charset val="238"/>
      </rPr>
      <t>=1/(1+r)</t>
    </r>
    <r>
      <rPr>
        <i/>
        <vertAlign val="superscript"/>
        <sz val="10"/>
        <rFont val="Arial"/>
        <family val="2"/>
        <charset val="238"/>
      </rPr>
      <t>t</t>
    </r>
  </si>
  <si>
    <t>8.</t>
  </si>
  <si>
    <t>Projekty w ramach trybu pozakonkursowego</t>
  </si>
  <si>
    <t>EC</t>
  </si>
  <si>
    <t>Koszty kwalifikowalne (w EUR)</t>
  </si>
  <si>
    <t>Poziom dofinansowania wg Uchwały (w %)</t>
  </si>
  <si>
    <t>Projekty które nie generują dochodu</t>
  </si>
  <si>
    <t>MaxCRpa</t>
  </si>
  <si>
    <t>Maksymalna wartość dotacji UE (w PLN)</t>
  </si>
  <si>
    <t>Dotacja UE                                                                
Dotacja UE = EC x MaxCRpa</t>
  </si>
  <si>
    <t xml:space="preserve">Rzeczywisty poziom dofinansowania </t>
  </si>
  <si>
    <t>Projekty które generują dochód (metoda luki finansowej)</t>
  </si>
  <si>
    <t>Tabela 7</t>
  </si>
  <si>
    <t>Wpływy [1+2]</t>
  </si>
  <si>
    <t>5.</t>
  </si>
  <si>
    <t>9.</t>
  </si>
  <si>
    <t>Zdyskontowany dochód [8x9]</t>
  </si>
  <si>
    <t>Suma zdyskontowanych dochodów - DNR</t>
  </si>
  <si>
    <t>Nakłady inwestycyjne</t>
  </si>
  <si>
    <t>Zmiana kapitału obrotowego netto (w fazie inwestycyjnej)</t>
  </si>
  <si>
    <t>Razem [1+2]</t>
  </si>
  <si>
    <t>Zdyskontowane nakłady [3x4]</t>
  </si>
  <si>
    <t xml:space="preserve">Etap 1. Wskaźnik luki finansowej </t>
  </si>
  <si>
    <t>Wskażnik luki w finansowaniu - R                                 
 R = (DIC - DNR) / DIC</t>
  </si>
  <si>
    <t>Etap 2. Kwota decyzji</t>
  </si>
  <si>
    <t>Kwota decyzji - DA                                                        
 DA = EC x R</t>
  </si>
  <si>
    <t>Etap 3. Maksymalna dotacja z UE</t>
  </si>
  <si>
    <t>Dotacja UE                                                               
 Dotacja UE = DA x MaxCRpa</t>
  </si>
  <si>
    <t>Etap 4. Rzeczywisty poziom dofinansowania (efektywna stopa dofinansowania)</t>
  </si>
  <si>
    <t>Wrzf                                                                              
 Wrzf = Dotacja UE / EC</t>
  </si>
  <si>
    <t xml:space="preserve"> =</t>
  </si>
  <si>
    <t>Wrzf                                                                               
Wrzf = R x MaxCRpa</t>
  </si>
  <si>
    <t>Koszty kwalifikowalne (EC)</t>
  </si>
  <si>
    <t>koszt MgCO2 (EUR)</t>
  </si>
  <si>
    <t>okres odnieniesnia (lata)</t>
  </si>
  <si>
    <r>
      <t xml:space="preserve">wartość jednostkowa MgCO2
</t>
    </r>
    <r>
      <rPr>
        <b/>
        <sz val="7"/>
        <color indexed="8"/>
        <rFont val="Arial CE"/>
        <charset val="238"/>
      </rPr>
      <t>(wartość z tabeli powyżej odpowiednia dla roku odniesienia)</t>
    </r>
  </si>
  <si>
    <t>Suma zdyskontowanych nakładów inwestycyjnych - DIC</t>
  </si>
  <si>
    <t>Wartość jednostkowa 1 MgCO2 dla roku analizy</t>
  </si>
  <si>
    <t>Tabela 23 Ekonomiczna analiza kosztów i korzyści - Projekt (jeśli dotyczy)</t>
  </si>
  <si>
    <r>
      <t xml:space="preserve">szacowany spadek emisji gazów cieplarnianych MgCO2/rok
</t>
    </r>
    <r>
      <rPr>
        <b/>
        <sz val="7"/>
        <color indexed="8"/>
        <rFont val="Arial CE"/>
        <charset val="238"/>
      </rPr>
      <t>(dane należy pobrać ze SW - Tabela nr 9)</t>
    </r>
  </si>
  <si>
    <t>Pozostałe dochody (1.1 - 1.1.1 do 1.1.5)*</t>
  </si>
  <si>
    <t>Inne przychody (+) / rozchody (-) budżetu</t>
  </si>
  <si>
    <t xml:space="preserve">Całkowity koszt inwestycji wg Uchwały </t>
  </si>
  <si>
    <t>Koszty kwalifikowalne (w PLN)</t>
  </si>
  <si>
    <t>Wydatki [4+5]</t>
  </si>
  <si>
    <t>Dochód netto [3-6]</t>
  </si>
  <si>
    <t>Całkowite nakłady inwestycyjne i odtworzeniowe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</si>
</sst>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0.0%"/>
    <numFmt numFmtId="165" formatCode="#,##0.0000"/>
    <numFmt numFmtId="166" formatCode="_-* #,##0.0000\ _z_ł_-;\-* #,##0.0000\ _z_ł_-;_-* &quot;-&quot;??\ _z_ł_-;_-@_-"/>
    <numFmt numFmtId="167" formatCode="0.0000"/>
    <numFmt numFmtId="168" formatCode="_-* #,##0\ _z_ł_-;\-* #,##0\ _z_ł_-;_-* &quot;-&quot;??\ _z_ł_-;_-@_-"/>
  </numFmts>
  <fonts count="29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PL"/>
    </font>
    <font>
      <b/>
      <sz val="9"/>
      <name val="Arial"/>
      <family val="2"/>
    </font>
    <font>
      <i/>
      <sz val="10"/>
      <name val="Arial"/>
      <family val="2"/>
      <charset val="238"/>
    </font>
    <font>
      <b/>
      <sz val="10"/>
      <color indexed="59"/>
      <name val="Arial"/>
      <family val="2"/>
    </font>
    <font>
      <sz val="10"/>
      <name val="Arial CE"/>
      <charset val="238"/>
    </font>
    <font>
      <i/>
      <sz val="10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  <charset val="238"/>
    </font>
    <font>
      <i/>
      <vertAlign val="subscript"/>
      <sz val="10"/>
      <name val="Arial"/>
      <family val="2"/>
    </font>
    <font>
      <i/>
      <vertAlign val="superscript"/>
      <sz val="10"/>
      <name val="Arial"/>
      <family val="2"/>
    </font>
    <font>
      <i/>
      <sz val="9"/>
      <name val="Arial"/>
      <family val="2"/>
      <charset val="238"/>
    </font>
    <font>
      <sz val="9"/>
      <color indexed="10"/>
      <name val="Arial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7"/>
      <color indexed="8"/>
      <name val="Arial CE"/>
      <charset val="238"/>
    </font>
    <font>
      <b/>
      <sz val="10"/>
      <color indexed="8"/>
      <name val="Arial CE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i/>
      <vertAlign val="subscript"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4"/>
      <color rgb="FFFF000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" fontId="6" fillId="0" borderId="0"/>
    <xf numFmtId="43" fontId="1" fillId="0" borderId="0" applyFont="0" applyFill="0" applyBorder="0" applyAlignment="0" applyProtection="0"/>
    <xf numFmtId="0" fontId="10" fillId="0" borderId="0"/>
  </cellStyleXfs>
  <cellXfs count="244">
    <xf numFmtId="0" fontId="0" fillId="0" borderId="0" xfId="0"/>
    <xf numFmtId="0" fontId="1" fillId="0" borderId="0" xfId="0" applyFont="1" applyBorder="1"/>
    <xf numFmtId="43" fontId="3" fillId="0" borderId="0" xfId="0" applyNumberFormat="1" applyFont="1" applyBorder="1" applyAlignment="1">
      <alignment horizontal="right" vertical="center" wrapText="1"/>
    </xf>
    <xf numFmtId="43" fontId="1" fillId="0" borderId="0" xfId="0" applyNumberFormat="1" applyFont="1" applyBorder="1"/>
    <xf numFmtId="164" fontId="4" fillId="0" borderId="0" xfId="1" applyNumberFormat="1" applyFont="1" applyFill="1" applyBorder="1" applyAlignment="1">
      <alignment horizontal="center" vertical="top" wrapText="1"/>
    </xf>
    <xf numFmtId="164" fontId="4" fillId="0" borderId="0" xfId="1" applyNumberFormat="1" applyFont="1" applyFill="1" applyBorder="1" applyAlignment="1">
      <alignment vertical="top" wrapText="1"/>
    </xf>
    <xf numFmtId="2" fontId="1" fillId="0" borderId="0" xfId="1" applyNumberFormat="1" applyFont="1" applyFill="1" applyBorder="1" applyAlignment="1">
      <alignment vertical="top"/>
    </xf>
    <xf numFmtId="2" fontId="1" fillId="0" borderId="4" xfId="1" applyNumberFormat="1" applyFont="1" applyFill="1" applyBorder="1" applyAlignment="1">
      <alignment vertical="top"/>
    </xf>
    <xf numFmtId="43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2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indent="1"/>
    </xf>
    <xf numFmtId="43" fontId="3" fillId="3" borderId="2" xfId="0" applyNumberFormat="1" applyFont="1" applyFill="1" applyBorder="1" applyAlignment="1">
      <alignment horizontal="right" vertical="center" wrapText="1"/>
    </xf>
    <xf numFmtId="0" fontId="1" fillId="3" borderId="3" xfId="0" applyFont="1" applyFill="1" applyBorder="1"/>
    <xf numFmtId="164" fontId="4" fillId="0" borderId="4" xfId="1" applyNumberFormat="1" applyFont="1" applyFill="1" applyBorder="1" applyAlignment="1">
      <alignment horizontal="center" vertical="top" wrapText="1"/>
    </xf>
    <xf numFmtId="164" fontId="4" fillId="0" borderId="4" xfId="1" applyNumberFormat="1" applyFont="1" applyFill="1" applyBorder="1" applyAlignment="1">
      <alignment vertical="top" wrapText="1"/>
    </xf>
    <xf numFmtId="0" fontId="2" fillId="4" borderId="5" xfId="0" applyNumberFormat="1" applyFont="1" applyFill="1" applyBorder="1" applyAlignment="1">
      <alignment horizontal="center" vertical="top"/>
    </xf>
    <xf numFmtId="0" fontId="4" fillId="4" borderId="5" xfId="0" applyNumberFormat="1" applyFont="1" applyFill="1" applyBorder="1" applyAlignment="1">
      <alignment vertical="top"/>
    </xf>
    <xf numFmtId="0" fontId="7" fillId="4" borderId="5" xfId="2" applyNumberFormat="1" applyFont="1" applyFill="1" applyBorder="1" applyAlignment="1">
      <alignment horizontal="center" vertical="top"/>
    </xf>
    <xf numFmtId="0" fontId="7" fillId="0" borderId="0" xfId="2" applyNumberFormat="1" applyFont="1" applyFill="1" applyBorder="1" applyAlignment="1">
      <alignment horizontal="center" vertical="top"/>
    </xf>
    <xf numFmtId="0" fontId="1" fillId="0" borderId="0" xfId="0" applyNumberFormat="1" applyFont="1" applyBorder="1" applyAlignment="1">
      <alignment vertical="top"/>
    </xf>
    <xf numFmtId="3" fontId="4" fillId="0" borderId="5" xfId="0" applyNumberFormat="1" applyFont="1" applyFill="1" applyBorder="1" applyAlignment="1">
      <alignment horizontal="center" vertical="top"/>
    </xf>
    <xf numFmtId="3" fontId="4" fillId="0" borderId="5" xfId="0" applyNumberFormat="1" applyFont="1" applyFill="1" applyBorder="1" applyAlignment="1">
      <alignment vertical="top" wrapText="1"/>
    </xf>
    <xf numFmtId="43" fontId="2" fillId="0" borderId="5" xfId="0" applyNumberFormat="1" applyFont="1" applyFill="1" applyBorder="1" applyAlignment="1">
      <alignment horizontal="right" vertical="top" wrapText="1"/>
    </xf>
    <xf numFmtId="2" fontId="2" fillId="0" borderId="0" xfId="0" applyNumberFormat="1" applyFont="1" applyFill="1" applyBorder="1" applyAlignment="1">
      <alignment vertical="top"/>
    </xf>
    <xf numFmtId="3" fontId="5" fillId="0" borderId="5" xfId="0" applyNumberFormat="1" applyFont="1" applyFill="1" applyBorder="1" applyAlignment="1">
      <alignment horizontal="center" vertical="top"/>
    </xf>
    <xf numFmtId="3" fontId="5" fillId="0" borderId="5" xfId="0" applyNumberFormat="1" applyFont="1" applyFill="1" applyBorder="1" applyAlignment="1">
      <alignment vertical="top" wrapText="1"/>
    </xf>
    <xf numFmtId="43" fontId="1" fillId="0" borderId="5" xfId="0" applyNumberFormat="1" applyFont="1" applyFill="1" applyBorder="1" applyAlignment="1">
      <alignment horizontal="right" vertical="top" wrapText="1"/>
    </xf>
    <xf numFmtId="2" fontId="1" fillId="0" borderId="0" xfId="0" applyNumberFormat="1" applyFont="1" applyFill="1" applyBorder="1" applyAlignment="1">
      <alignment vertical="top"/>
    </xf>
    <xf numFmtId="3" fontId="8" fillId="0" borderId="5" xfId="0" applyNumberFormat="1" applyFont="1" applyFill="1" applyBorder="1" applyAlignment="1">
      <alignment horizontal="left" vertical="top" wrapText="1" indent="1"/>
    </xf>
    <xf numFmtId="3" fontId="4" fillId="5" borderId="5" xfId="0" applyNumberFormat="1" applyFont="1" applyFill="1" applyBorder="1" applyAlignment="1">
      <alignment horizontal="center" vertical="top"/>
    </xf>
    <xf numFmtId="3" fontId="4" fillId="5" borderId="5" xfId="0" applyNumberFormat="1" applyFont="1" applyFill="1" applyBorder="1" applyAlignment="1">
      <alignment vertical="top" wrapText="1"/>
    </xf>
    <xf numFmtId="43" fontId="2" fillId="5" borderId="5" xfId="0" applyNumberFormat="1" applyFont="1" applyFill="1" applyBorder="1" applyAlignment="1">
      <alignment horizontal="right" vertical="top" wrapText="1"/>
    </xf>
    <xf numFmtId="43" fontId="4" fillId="0" borderId="5" xfId="0" applyNumberFormat="1" applyFont="1" applyFill="1" applyBorder="1" applyAlignment="1">
      <alignment horizontal="right" vertical="top" wrapText="1"/>
    </xf>
    <xf numFmtId="2" fontId="4" fillId="0" borderId="0" xfId="0" applyNumberFormat="1" applyFont="1" applyFill="1" applyBorder="1" applyAlignment="1">
      <alignment vertical="top"/>
    </xf>
    <xf numFmtId="4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3" fontId="8" fillId="0" borderId="5" xfId="0" applyNumberFormat="1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vertical="top" wrapText="1"/>
    </xf>
    <xf numFmtId="43" fontId="4" fillId="5" borderId="5" xfId="0" applyNumberFormat="1" applyFont="1" applyFill="1" applyBorder="1" applyAlignment="1">
      <alignment horizontal="right" vertical="top" wrapText="1"/>
    </xf>
    <xf numFmtId="3" fontId="9" fillId="5" borderId="5" xfId="0" applyNumberFormat="1" applyFont="1" applyFill="1" applyBorder="1" applyAlignment="1">
      <alignment horizontal="center" vertical="top"/>
    </xf>
    <xf numFmtId="3" fontId="9" fillId="5" borderId="5" xfId="0" applyNumberFormat="1" applyFont="1" applyFill="1" applyBorder="1" applyAlignment="1">
      <alignment vertical="top" wrapText="1"/>
    </xf>
    <xf numFmtId="2" fontId="1" fillId="0" borderId="0" xfId="1" applyNumberFormat="1" applyFont="1" applyFill="1" applyBorder="1"/>
    <xf numFmtId="2" fontId="1" fillId="0" borderId="6" xfId="1" applyNumberFormat="1" applyFont="1" applyFill="1" applyBorder="1"/>
    <xf numFmtId="43" fontId="1" fillId="0" borderId="0" xfId="0" applyNumberFormat="1" applyFont="1" applyFill="1" applyBorder="1"/>
    <xf numFmtId="0" fontId="1" fillId="0" borderId="0" xfId="0" applyFont="1" applyFill="1" applyBorder="1"/>
    <xf numFmtId="3" fontId="4" fillId="6" borderId="5" xfId="0" applyNumberFormat="1" applyFont="1" applyFill="1" applyBorder="1" applyAlignment="1">
      <alignment horizontal="center" vertical="top"/>
    </xf>
    <xf numFmtId="3" fontId="9" fillId="6" borderId="5" xfId="0" applyNumberFormat="1" applyFont="1" applyFill="1" applyBorder="1" applyAlignment="1">
      <alignment vertical="top" wrapText="1"/>
    </xf>
    <xf numFmtId="43" fontId="2" fillId="6" borderId="5" xfId="0" applyNumberFormat="1" applyFont="1" applyFill="1" applyBorder="1" applyAlignment="1">
      <alignment horizontal="right" vertical="top" wrapText="1"/>
    </xf>
    <xf numFmtId="0" fontId="0" fillId="0" borderId="0" xfId="0" applyBorder="1"/>
    <xf numFmtId="3" fontId="9" fillId="0" borderId="5" xfId="0" applyNumberFormat="1" applyFont="1" applyFill="1" applyBorder="1" applyAlignment="1">
      <alignment vertical="top" wrapText="1"/>
    </xf>
    <xf numFmtId="4" fontId="2" fillId="2" borderId="5" xfId="0" applyNumberFormat="1" applyFont="1" applyFill="1" applyBorder="1" applyAlignment="1">
      <alignment vertical="top"/>
    </xf>
    <xf numFmtId="0" fontId="5" fillId="0" borderId="0" xfId="0" applyFont="1"/>
    <xf numFmtId="0" fontId="4" fillId="7" borderId="0" xfId="0" applyFont="1" applyFill="1"/>
    <xf numFmtId="43" fontId="7" fillId="7" borderId="0" xfId="0" applyNumberFormat="1" applyFont="1" applyFill="1"/>
    <xf numFmtId="43" fontId="7" fillId="0" borderId="0" xfId="0" applyNumberFormat="1" applyFont="1" applyFill="1"/>
    <xf numFmtId="43" fontId="7" fillId="0" borderId="0" xfId="0" applyNumberFormat="1" applyFont="1"/>
    <xf numFmtId="43" fontId="4" fillId="0" borderId="0" xfId="0" applyNumberFormat="1" applyFont="1"/>
    <xf numFmtId="0" fontId="4" fillId="0" borderId="0" xfId="0" applyFont="1"/>
    <xf numFmtId="43" fontId="3" fillId="0" borderId="0" xfId="0" applyNumberFormat="1" applyFont="1"/>
    <xf numFmtId="43" fontId="1" fillId="0" borderId="0" xfId="0" applyNumberFormat="1" applyFont="1"/>
    <xf numFmtId="0" fontId="1" fillId="0" borderId="0" xfId="0" applyFont="1"/>
    <xf numFmtId="0" fontId="2" fillId="4" borderId="5" xfId="0" applyNumberFormat="1" applyFont="1" applyFill="1" applyBorder="1" applyAlignment="1">
      <alignment horizontal="center"/>
    </xf>
    <xf numFmtId="0" fontId="4" fillId="4" borderId="5" xfId="0" applyNumberFormat="1" applyFont="1" applyFill="1" applyBorder="1"/>
    <xf numFmtId="0" fontId="7" fillId="4" borderId="5" xfId="2" applyNumberFormat="1" applyFont="1" applyFill="1" applyBorder="1" applyAlignment="1">
      <alignment horizontal="center"/>
    </xf>
    <xf numFmtId="0" fontId="1" fillId="0" borderId="0" xfId="0" applyNumberFormat="1" applyFont="1"/>
    <xf numFmtId="0" fontId="8" fillId="0" borderId="5" xfId="0" applyFont="1" applyBorder="1" applyAlignment="1">
      <alignment horizontal="center"/>
    </xf>
    <xf numFmtId="0" fontId="11" fillId="0" borderId="5" xfId="0" applyFont="1" applyBorder="1" applyAlignment="1">
      <alignment wrapText="1"/>
    </xf>
    <xf numFmtId="43" fontId="12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wrapText="1"/>
    </xf>
    <xf numFmtId="43" fontId="3" fillId="0" borderId="5" xfId="0" applyNumberFormat="1" applyFont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wrapText="1"/>
    </xf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43" fontId="7" fillId="0" borderId="5" xfId="0" applyNumberFormat="1" applyFont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wrapText="1" indent="1"/>
    </xf>
    <xf numFmtId="0" fontId="8" fillId="0" borderId="5" xfId="0" applyFont="1" applyBorder="1" applyAlignment="1">
      <alignment horizontal="center" wrapText="1"/>
    </xf>
    <xf numFmtId="0" fontId="2" fillId="5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wrapText="1"/>
    </xf>
    <xf numFmtId="43" fontId="7" fillId="5" borderId="5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43" fontId="12" fillId="0" borderId="0" xfId="0" applyNumberFormat="1" applyFont="1" applyBorder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43" fontId="7" fillId="0" borderId="0" xfId="0" applyNumberFormat="1" applyFont="1" applyFill="1" applyBorder="1" applyAlignment="1">
      <alignment horizontal="right" vertical="center" wrapText="1"/>
    </xf>
    <xf numFmtId="43" fontId="1" fillId="0" borderId="0" xfId="0" applyNumberFormat="1" applyFont="1" applyFill="1"/>
    <xf numFmtId="0" fontId="1" fillId="0" borderId="0" xfId="0" applyFont="1" applyFill="1"/>
    <xf numFmtId="0" fontId="4" fillId="4" borderId="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wrapText="1"/>
    </xf>
    <xf numFmtId="43" fontId="3" fillId="4" borderId="5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3" fillId="0" borderId="5" xfId="4" applyFont="1" applyBorder="1" applyAlignment="1">
      <alignment vertical="center"/>
    </xf>
    <xf numFmtId="0" fontId="5" fillId="0" borderId="5" xfId="4" applyFont="1" applyBorder="1" applyAlignment="1">
      <alignment horizontal="left" vertical="center" wrapText="1" indent="1"/>
    </xf>
    <xf numFmtId="0" fontId="4" fillId="8" borderId="5" xfId="0" applyFont="1" applyFill="1" applyBorder="1" applyAlignment="1">
      <alignment horizontal="center" wrapText="1"/>
    </xf>
    <xf numFmtId="0" fontId="4" fillId="8" borderId="5" xfId="0" applyFont="1" applyFill="1" applyBorder="1" applyAlignment="1">
      <alignment wrapText="1"/>
    </xf>
    <xf numFmtId="43" fontId="3" fillId="8" borderId="5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wrapText="1"/>
    </xf>
    <xf numFmtId="43" fontId="3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right"/>
    </xf>
    <xf numFmtId="0" fontId="3" fillId="0" borderId="0" xfId="0" applyNumberFormat="1" applyFont="1"/>
    <xf numFmtId="0" fontId="4" fillId="0" borderId="5" xfId="0" applyFont="1" applyBorder="1"/>
    <xf numFmtId="0" fontId="5" fillId="0" borderId="5" xfId="0" applyFont="1" applyBorder="1"/>
    <xf numFmtId="0" fontId="0" fillId="0" borderId="5" xfId="0" applyFill="1" applyBorder="1" applyAlignment="1">
      <alignment vertical="center"/>
    </xf>
    <xf numFmtId="0" fontId="4" fillId="5" borderId="5" xfId="0" applyFont="1" applyFill="1" applyBorder="1"/>
    <xf numFmtId="165" fontId="11" fillId="0" borderId="5" xfId="0" applyNumberFormat="1" applyFont="1" applyFill="1" applyBorder="1" applyAlignment="1">
      <alignment vertical="center"/>
    </xf>
    <xf numFmtId="166" fontId="16" fillId="0" borderId="5" xfId="0" applyNumberFormat="1" applyFont="1" applyFill="1" applyBorder="1" applyAlignment="1">
      <alignment horizontal="right" vertical="center" wrapText="1"/>
    </xf>
    <xf numFmtId="164" fontId="7" fillId="4" borderId="7" xfId="1" applyNumberFormat="1" applyFont="1" applyFill="1" applyBorder="1"/>
    <xf numFmtId="43" fontId="7" fillId="0" borderId="5" xfId="0" applyNumberFormat="1" applyFont="1" applyBorder="1"/>
    <xf numFmtId="10" fontId="7" fillId="0" borderId="5" xfId="1" applyNumberFormat="1" applyFont="1" applyBorder="1"/>
    <xf numFmtId="0" fontId="2" fillId="7" borderId="0" xfId="0" applyFont="1" applyFill="1"/>
    <xf numFmtId="43" fontId="4" fillId="0" borderId="0" xfId="0" applyNumberFormat="1" applyFont="1" applyFill="1" applyBorder="1"/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center" vertical="top"/>
    </xf>
    <xf numFmtId="43" fontId="7" fillId="0" borderId="5" xfId="0" applyNumberFormat="1" applyFont="1" applyBorder="1" applyAlignment="1">
      <alignment horizontal="right" vertical="top" wrapText="1"/>
    </xf>
    <xf numFmtId="167" fontId="11" fillId="0" borderId="5" xfId="0" applyNumberFormat="1" applyFont="1" applyBorder="1" applyAlignment="1">
      <alignment horizontal="center"/>
    </xf>
    <xf numFmtId="167" fontId="11" fillId="0" borderId="5" xfId="0" applyNumberFormat="1" applyFont="1" applyBorder="1" applyAlignment="1">
      <alignment vertical="top" wrapText="1"/>
    </xf>
    <xf numFmtId="167" fontId="12" fillId="0" borderId="5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wrapText="1"/>
    </xf>
    <xf numFmtId="43" fontId="17" fillId="0" borderId="0" xfId="0" applyNumberFormat="1" applyFont="1"/>
    <xf numFmtId="0" fontId="0" fillId="0" borderId="0" xfId="0" applyAlignment="1">
      <alignment vertical="center"/>
    </xf>
    <xf numFmtId="0" fontId="21" fillId="0" borderId="5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9" fontId="1" fillId="9" borderId="8" xfId="0" applyNumberFormat="1" applyFont="1" applyFill="1" applyBorder="1"/>
    <xf numFmtId="0" fontId="2" fillId="0" borderId="0" xfId="0" applyFont="1" applyFill="1" applyBorder="1"/>
    <xf numFmtId="0" fontId="2" fillId="0" borderId="0" xfId="0" applyFont="1"/>
    <xf numFmtId="2" fontId="1" fillId="0" borderId="9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7" fontId="21" fillId="0" borderId="5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right"/>
    </xf>
    <xf numFmtId="167" fontId="22" fillId="0" borderId="5" xfId="0" applyNumberFormat="1" applyFont="1" applyBorder="1" applyAlignment="1"/>
    <xf numFmtId="167" fontId="1" fillId="0" borderId="0" xfId="0" applyNumberFormat="1" applyFont="1" applyAlignment="1"/>
    <xf numFmtId="2" fontId="1" fillId="9" borderId="8" xfId="0" applyNumberFormat="1" applyFont="1" applyFill="1" applyBorder="1"/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43" fontId="23" fillId="0" borderId="0" xfId="0" applyNumberFormat="1" applyFont="1" applyFill="1" applyAlignment="1">
      <alignment horizontal="right" vertical="center" wrapText="1"/>
    </xf>
    <xf numFmtId="0" fontId="23" fillId="0" borderId="0" xfId="0" applyFont="1" applyFill="1" applyAlignment="1">
      <alignment vertical="center"/>
    </xf>
    <xf numFmtId="0" fontId="4" fillId="7" borderId="0" xfId="0" applyFont="1" applyFill="1" applyAlignment="1">
      <alignment horizontal="left" vertical="center"/>
    </xf>
    <xf numFmtId="43" fontId="2" fillId="0" borderId="0" xfId="3" quotePrefix="1" applyNumberFormat="1" applyFont="1" applyFill="1" applyAlignment="1">
      <alignment horizontal="center" vertical="center" wrapText="1"/>
    </xf>
    <xf numFmtId="168" fontId="2" fillId="0" borderId="0" xfId="3" quotePrefix="1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43" fontId="2" fillId="0" borderId="5" xfId="2" applyNumberFormat="1" applyFont="1" applyFill="1" applyBorder="1" applyAlignment="1">
      <alignment horizontal="center" vertical="center" wrapText="1"/>
    </xf>
    <xf numFmtId="43" fontId="0" fillId="0" borderId="5" xfId="0" applyNumberFormat="1" applyFill="1" applyBorder="1" applyAlignment="1">
      <alignment horizontal="center" vertical="center" wrapText="1"/>
    </xf>
    <xf numFmtId="43" fontId="0" fillId="0" borderId="5" xfId="0" applyNumberFormat="1" applyFill="1" applyBorder="1" applyAlignment="1">
      <alignment horizontal="left" vertical="center" wrapText="1"/>
    </xf>
    <xf numFmtId="43" fontId="0" fillId="4" borderId="5" xfId="3" applyNumberFormat="1" applyFont="1" applyFill="1" applyBorder="1" applyAlignment="1">
      <alignment horizontal="right" vertical="center" wrapText="1"/>
    </xf>
    <xf numFmtId="43" fontId="0" fillId="0" borderId="0" xfId="0" applyNumberFormat="1" applyFill="1" applyAlignment="1">
      <alignment horizontal="right" vertical="center" wrapText="1"/>
    </xf>
    <xf numFmtId="43" fontId="2" fillId="0" borderId="5" xfId="0" applyNumberFormat="1" applyFont="1" applyFill="1" applyBorder="1" applyAlignment="1">
      <alignment horizontal="center" vertical="center" wrapText="1"/>
    </xf>
    <xf numFmtId="43" fontId="2" fillId="0" borderId="5" xfId="0" applyNumberFormat="1" applyFont="1" applyFill="1" applyBorder="1" applyAlignment="1">
      <alignment horizontal="left" vertical="center" wrapText="1"/>
    </xf>
    <xf numFmtId="43" fontId="2" fillId="0" borderId="5" xfId="3" applyNumberFormat="1" applyFont="1" applyFill="1" applyBorder="1" applyAlignment="1">
      <alignment horizontal="right" vertical="center" wrapText="1"/>
    </xf>
    <xf numFmtId="0" fontId="0" fillId="0" borderId="5" xfId="0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left" vertical="center"/>
    </xf>
    <xf numFmtId="165" fontId="8" fillId="0" borderId="5" xfId="3" applyNumberFormat="1" applyFont="1" applyFill="1" applyBorder="1" applyAlignment="1">
      <alignment horizontal="right" vertical="center" wrapText="1"/>
    </xf>
    <xf numFmtId="165" fontId="8" fillId="0" borderId="5" xfId="3" applyNumberFormat="1" applyFont="1" applyFill="1" applyBorder="1" applyAlignment="1">
      <alignment vertical="center"/>
    </xf>
    <xf numFmtId="165" fontId="0" fillId="0" borderId="0" xfId="0" applyNumberFormat="1" applyFill="1" applyAlignment="1">
      <alignment vertical="center"/>
    </xf>
    <xf numFmtId="43" fontId="8" fillId="0" borderId="0" xfId="0" applyNumberFormat="1" applyFont="1" applyFill="1" applyAlignment="1">
      <alignment horizontal="right" vertical="center" wrapText="1"/>
    </xf>
    <xf numFmtId="43" fontId="27" fillId="5" borderId="5" xfId="0" applyNumberFormat="1" applyFont="1" applyFill="1" applyBorder="1" applyAlignment="1">
      <alignment horizontal="left" vertical="center" wrapText="1"/>
    </xf>
    <xf numFmtId="43" fontId="27" fillId="5" borderId="5" xfId="3" applyNumberFormat="1" applyFont="1" applyFill="1" applyBorder="1" applyAlignment="1">
      <alignment horizontal="right" vertical="center" wrapText="1"/>
    </xf>
    <xf numFmtId="43" fontId="8" fillId="0" borderId="0" xfId="3" applyNumberFormat="1" applyFont="1" applyFill="1" applyBorder="1" applyAlignment="1">
      <alignment horizontal="right" vertical="center" wrapText="1"/>
    </xf>
    <xf numFmtId="43" fontId="0" fillId="0" borderId="0" xfId="0" applyNumberFormat="1" applyAlignment="1">
      <alignment horizontal="right" vertical="center" wrapText="1"/>
    </xf>
    <xf numFmtId="0" fontId="28" fillId="0" borderId="0" xfId="0" applyFont="1" applyFill="1" applyAlignment="1">
      <alignment vertical="center" readingOrder="1"/>
    </xf>
    <xf numFmtId="43" fontId="11" fillId="0" borderId="0" xfId="3" applyNumberFormat="1" applyFont="1" applyFill="1" applyBorder="1" applyAlignment="1">
      <alignment horizontal="left" vertical="center" readingOrder="1"/>
    </xf>
    <xf numFmtId="4" fontId="2" fillId="5" borderId="5" xfId="0" applyNumberFormat="1" applyFont="1" applyFill="1" applyBorder="1" applyAlignment="1">
      <alignment vertical="center"/>
    </xf>
    <xf numFmtId="0" fontId="0" fillId="0" borderId="0" xfId="0" applyAlignment="1">
      <alignment vertical="top"/>
    </xf>
    <xf numFmtId="43" fontId="8" fillId="0" borderId="0" xfId="3" applyNumberFormat="1" applyFont="1" applyFill="1" applyBorder="1" applyAlignment="1">
      <alignment vertical="center"/>
    </xf>
    <xf numFmtId="9" fontId="2" fillId="5" borderId="5" xfId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4" fontId="5" fillId="0" borderId="0" xfId="0" applyNumberFormat="1" applyFont="1" applyFill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43" fontId="2" fillId="4" borderId="5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Alignment="1">
      <alignment vertical="center"/>
    </xf>
    <xf numFmtId="4" fontId="2" fillId="10" borderId="5" xfId="0" applyNumberFormat="1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 wrapText="1"/>
    </xf>
    <xf numFmtId="43" fontId="2" fillId="5" borderId="5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vertical="top" wrapText="1"/>
    </xf>
    <xf numFmtId="0" fontId="2" fillId="5" borderId="5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3" fontId="2" fillId="0" borderId="0" xfId="3" applyNumberFormat="1" applyFont="1" applyFill="1" applyAlignment="1">
      <alignment horizontal="right" vertical="center" wrapText="1"/>
    </xf>
    <xf numFmtId="0" fontId="0" fillId="0" borderId="0" xfId="0" quotePrefix="1" applyFill="1" applyAlignment="1">
      <alignment vertical="center"/>
    </xf>
    <xf numFmtId="43" fontId="2" fillId="0" borderId="5" xfId="0" quotePrefix="1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165" fontId="11" fillId="0" borderId="5" xfId="0" applyNumberFormat="1" applyFont="1" applyFill="1" applyBorder="1" applyAlignment="1">
      <alignment horizontal="center" vertical="center"/>
    </xf>
    <xf numFmtId="165" fontId="11" fillId="0" borderId="5" xfId="3" applyNumberFormat="1" applyFont="1" applyFill="1" applyBorder="1" applyAlignment="1">
      <alignment horizontal="right" vertical="center" wrapText="1"/>
    </xf>
    <xf numFmtId="165" fontId="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7" fillId="5" borderId="5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43" fontId="27" fillId="0" borderId="0" xfId="3" applyNumberFormat="1" applyFont="1" applyFill="1" applyBorder="1" applyAlignment="1">
      <alignment horizontal="right" vertical="center" wrapText="1"/>
    </xf>
    <xf numFmtId="0" fontId="2" fillId="5" borderId="5" xfId="0" applyFont="1" applyFill="1" applyBorder="1" applyAlignment="1">
      <alignment vertical="center"/>
    </xf>
    <xf numFmtId="9" fontId="2" fillId="5" borderId="5" xfId="0" applyNumberFormat="1" applyFont="1" applyFill="1" applyBorder="1" applyAlignment="1">
      <alignment horizontal="right" vertical="center" wrapText="1"/>
    </xf>
    <xf numFmtId="43" fontId="11" fillId="0" borderId="0" xfId="3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43" fontId="5" fillId="0" borderId="0" xfId="0" applyNumberFormat="1" applyFont="1" applyFill="1" applyAlignment="1">
      <alignment horizontal="left" vertical="center" wrapText="1"/>
    </xf>
    <xf numFmtId="10" fontId="2" fillId="5" borderId="5" xfId="1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left" vertical="center"/>
    </xf>
    <xf numFmtId="9" fontId="2" fillId="0" borderId="0" xfId="1" applyFont="1" applyFill="1" applyBorder="1" applyAlignment="1">
      <alignment vertical="center"/>
    </xf>
    <xf numFmtId="43" fontId="2" fillId="10" borderId="5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43" fontId="2" fillId="0" borderId="0" xfId="0" applyNumberFormat="1" applyFont="1" applyFill="1" applyAlignment="1">
      <alignment horizontal="right" vertical="center" wrapText="1"/>
    </xf>
    <xf numFmtId="43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" fillId="0" borderId="0" xfId="1" applyNumberFormat="1" applyFont="1" applyFill="1" applyBorder="1" applyAlignment="1">
      <alignment horizontal="right" vertical="center" wrapText="1"/>
    </xf>
    <xf numFmtId="0" fontId="1" fillId="9" borderId="8" xfId="0" applyNumberFormat="1" applyFont="1" applyFill="1" applyBorder="1"/>
    <xf numFmtId="43" fontId="3" fillId="0" borderId="11" xfId="0" applyNumberFormat="1" applyFont="1" applyBorder="1" applyAlignment="1">
      <alignment horizontal="right" vertical="center" wrapText="1"/>
    </xf>
    <xf numFmtId="10" fontId="2" fillId="0" borderId="0" xfId="0" applyNumberFormat="1" applyFont="1" applyFill="1" applyAlignment="1">
      <alignment horizontal="right" vertical="center" wrapText="1"/>
    </xf>
    <xf numFmtId="0" fontId="2" fillId="5" borderId="5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/>
    </xf>
    <xf numFmtId="0" fontId="2" fillId="10" borderId="2" xfId="0" applyFont="1" applyFill="1" applyBorder="1" applyAlignment="1">
      <alignment vertical="center"/>
    </xf>
    <xf numFmtId="0" fontId="2" fillId="10" borderId="3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3" fontId="3" fillId="0" borderId="5" xfId="0" applyNumberFormat="1" applyFont="1" applyFill="1" applyBorder="1" applyAlignment="1">
      <alignment horizontal="right" vertical="center" wrapText="1"/>
    </xf>
  </cellXfs>
  <cellStyles count="5">
    <cellStyle name="Dziesiętny 2" xfId="3"/>
    <cellStyle name="Normalny" xfId="0" builtinId="0"/>
    <cellStyle name="Normalny_Wzór projekcji - po poprawkach" xfId="2"/>
    <cellStyle name="Normalny_Zeszyt2" xfId="4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\WJ\zlecenia\491%20-%20Miasto%20Wroc&#322;aw%20-%20analiza%20op&#322;acalno&#347;ci%20budowy%20sk&#322;adowiska%20odpad&#243;w%20komunalnych%20w%20Jaroszowie\from%20Doradca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po.dolnyslask.pl/user/wj/private/SPME/update/robocze/Waldek/Cieplowody/Cieplowody_NPV_05072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95\Profiles\rafal\Desktop\Drukarnia\ANALIZ~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Jaroszow1"/>
      <sheetName val="Loan Schedule USD"/>
    </sheetNames>
    <sheetDataSet>
      <sheetData sheetId="0" refreshError="1"/>
      <sheetData sheetId="1" refreshError="1"/>
      <sheetData sheetId="2" refreshError="1">
        <row r="5">
          <cell r="B5">
            <v>7.2499999999999995E-2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osno -&gt; grupę, amortyzację"/>
      <sheetName val="krosno __ grupę_ 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szty"/>
    </sheetNames>
    <sheetDataSet>
      <sheetData sheetId="0" refreshError="1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6" sqref="D36"/>
    </sheetView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57"/>
  <sheetViews>
    <sheetView zoomScaleNormal="100" workbookViewId="0">
      <selection activeCell="D37" sqref="D37"/>
    </sheetView>
  </sheetViews>
  <sheetFormatPr defaultRowHeight="12.75"/>
  <cols>
    <col min="1" max="1" width="4.140625" style="134" customWidth="1"/>
    <col min="2" max="2" width="50.85546875" style="134" customWidth="1"/>
    <col min="3" max="3" width="15.85546875" style="176" customWidth="1"/>
    <col min="4" max="22" width="15.85546875" style="134" customWidth="1"/>
    <col min="23" max="16384" width="9.140625" style="134"/>
  </cols>
  <sheetData>
    <row r="2" spans="1:9" ht="18.75">
      <c r="A2" s="149" t="s">
        <v>3</v>
      </c>
      <c r="B2" s="150" t="s">
        <v>196</v>
      </c>
      <c r="C2" s="151"/>
      <c r="E2" s="177" t="s">
        <v>192</v>
      </c>
      <c r="F2" s="178"/>
      <c r="G2" s="178"/>
      <c r="H2" s="178"/>
      <c r="I2" s="178"/>
    </row>
    <row r="3" spans="1:9">
      <c r="E3" s="229" t="s">
        <v>232</v>
      </c>
      <c r="F3" s="229"/>
      <c r="G3" s="229"/>
      <c r="H3" s="229"/>
      <c r="I3" s="179"/>
    </row>
    <row r="4" spans="1:9">
      <c r="A4" s="180"/>
      <c r="B4" s="185" t="s">
        <v>197</v>
      </c>
      <c r="C4" s="186"/>
      <c r="E4" s="181"/>
      <c r="F4" s="181"/>
      <c r="G4" s="181"/>
      <c r="H4" s="181"/>
      <c r="I4" s="181"/>
    </row>
    <row r="5" spans="1:9">
      <c r="A5" s="180"/>
      <c r="B5" s="185" t="s">
        <v>193</v>
      </c>
      <c r="C5" s="186"/>
      <c r="E5" s="229" t="s">
        <v>194</v>
      </c>
      <c r="F5" s="229"/>
      <c r="G5" s="229"/>
      <c r="H5" s="229"/>
      <c r="I5" s="179"/>
    </row>
    <row r="6" spans="1:9" ht="25.5">
      <c r="A6" s="180"/>
      <c r="B6" s="189" t="s">
        <v>199</v>
      </c>
      <c r="C6" s="190">
        <f>C5*C4</f>
        <v>0</v>
      </c>
    </row>
    <row r="7" spans="1:9">
      <c r="E7" s="229" t="s">
        <v>233</v>
      </c>
      <c r="F7" s="229"/>
      <c r="G7" s="229"/>
      <c r="H7" s="229"/>
      <c r="I7" s="182"/>
    </row>
    <row r="8" spans="1:9" s="152" customFormat="1" ht="18">
      <c r="A8" s="149"/>
      <c r="E8" s="183"/>
      <c r="F8" s="183"/>
      <c r="G8" s="183"/>
      <c r="H8" s="183"/>
      <c r="I8" s="184"/>
    </row>
    <row r="9" spans="1:9">
      <c r="C9" s="134"/>
      <c r="E9" s="229" t="s">
        <v>195</v>
      </c>
      <c r="F9" s="229"/>
      <c r="G9" s="229"/>
      <c r="H9" s="229"/>
      <c r="I9" s="179"/>
    </row>
    <row r="10" spans="1:9">
      <c r="C10" s="134"/>
      <c r="E10" s="156"/>
      <c r="F10" s="156"/>
      <c r="G10" s="156"/>
      <c r="H10" s="156"/>
      <c r="I10" s="187"/>
    </row>
    <row r="11" spans="1:9">
      <c r="C11" s="134"/>
      <c r="E11" s="233" t="s">
        <v>198</v>
      </c>
      <c r="F11" s="234"/>
      <c r="G11" s="234"/>
      <c r="H11" s="235"/>
      <c r="I11" s="188"/>
    </row>
    <row r="12" spans="1:9">
      <c r="C12" s="134"/>
      <c r="E12" s="191"/>
      <c r="F12" s="191"/>
      <c r="G12" s="191"/>
      <c r="H12" s="191"/>
      <c r="I12" s="192"/>
    </row>
    <row r="13" spans="1:9" ht="21" customHeight="1">
      <c r="E13" s="229" t="s">
        <v>200</v>
      </c>
      <c r="F13" s="229"/>
      <c r="G13" s="229"/>
      <c r="H13" s="229"/>
      <c r="I13" s="193"/>
    </row>
    <row r="14" spans="1:9" ht="17.25" customHeight="1"/>
    <row r="15" spans="1:9" s="152" customFormat="1" ht="18">
      <c r="A15" s="149" t="s">
        <v>11</v>
      </c>
      <c r="B15" s="150" t="s">
        <v>201</v>
      </c>
      <c r="C15" s="151"/>
    </row>
    <row r="16" spans="1:9" s="152" customFormat="1" ht="18">
      <c r="A16" s="149"/>
      <c r="B16" s="150"/>
      <c r="C16" s="151"/>
      <c r="E16" s="191"/>
      <c r="F16" s="191"/>
      <c r="G16" s="191"/>
      <c r="H16" s="191"/>
      <c r="I16" s="192"/>
    </row>
    <row r="17" spans="1:22" s="156" customFormat="1">
      <c r="A17" s="153" t="s">
        <v>202</v>
      </c>
      <c r="B17" s="153"/>
      <c r="C17" s="154"/>
      <c r="D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</row>
    <row r="18" spans="1:22" s="156" customFormat="1">
      <c r="A18" s="157"/>
      <c r="B18" s="157" t="s">
        <v>183</v>
      </c>
      <c r="C18" s="158" t="s">
        <v>2</v>
      </c>
      <c r="D18" s="158" t="s">
        <v>2</v>
      </c>
      <c r="E18" s="158" t="s">
        <v>2</v>
      </c>
      <c r="F18" s="158" t="s">
        <v>2</v>
      </c>
      <c r="G18" s="158" t="s">
        <v>2</v>
      </c>
      <c r="H18" s="158" t="s">
        <v>2</v>
      </c>
      <c r="I18" s="158" t="s">
        <v>2</v>
      </c>
      <c r="J18" s="158" t="s">
        <v>2</v>
      </c>
      <c r="K18" s="158" t="s">
        <v>2</v>
      </c>
      <c r="L18" s="158" t="s">
        <v>2</v>
      </c>
      <c r="M18" s="158" t="s">
        <v>2</v>
      </c>
      <c r="N18" s="158" t="s">
        <v>2</v>
      </c>
      <c r="O18" s="158" t="s">
        <v>2</v>
      </c>
      <c r="P18" s="158" t="s">
        <v>2</v>
      </c>
      <c r="Q18" s="158" t="s">
        <v>2</v>
      </c>
      <c r="R18" s="158" t="s">
        <v>2</v>
      </c>
      <c r="S18" s="158" t="s">
        <v>2</v>
      </c>
      <c r="T18" s="158" t="s">
        <v>2</v>
      </c>
      <c r="U18" s="158" t="s">
        <v>2</v>
      </c>
      <c r="V18" s="158" t="s">
        <v>2</v>
      </c>
    </row>
    <row r="19" spans="1:22" s="162" customFormat="1" ht="25.5">
      <c r="A19" s="159" t="s">
        <v>12</v>
      </c>
      <c r="B19" s="160" t="s">
        <v>184</v>
      </c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</row>
    <row r="20" spans="1:22" s="162" customFormat="1">
      <c r="A20" s="159" t="s">
        <v>14</v>
      </c>
      <c r="B20" s="160" t="s">
        <v>111</v>
      </c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</row>
    <row r="21" spans="1:22" s="162" customFormat="1">
      <c r="A21" s="163" t="s">
        <v>107</v>
      </c>
      <c r="B21" s="164" t="s">
        <v>203</v>
      </c>
      <c r="C21" s="165">
        <f>SUM(C19:C20)</f>
        <v>0</v>
      </c>
      <c r="D21" s="165">
        <f t="shared" ref="D21:V21" si="0">SUM(D19:D20)</f>
        <v>0</v>
      </c>
      <c r="E21" s="165">
        <f t="shared" si="0"/>
        <v>0</v>
      </c>
      <c r="F21" s="165">
        <f t="shared" si="0"/>
        <v>0</v>
      </c>
      <c r="G21" s="165">
        <f t="shared" si="0"/>
        <v>0</v>
      </c>
      <c r="H21" s="165">
        <f t="shared" si="0"/>
        <v>0</v>
      </c>
      <c r="I21" s="165">
        <f t="shared" si="0"/>
        <v>0</v>
      </c>
      <c r="J21" s="165">
        <f t="shared" si="0"/>
        <v>0</v>
      </c>
      <c r="K21" s="165">
        <f t="shared" si="0"/>
        <v>0</v>
      </c>
      <c r="L21" s="165">
        <f t="shared" si="0"/>
        <v>0</v>
      </c>
      <c r="M21" s="165">
        <f t="shared" si="0"/>
        <v>0</v>
      </c>
      <c r="N21" s="165">
        <f t="shared" si="0"/>
        <v>0</v>
      </c>
      <c r="O21" s="165">
        <f t="shared" si="0"/>
        <v>0</v>
      </c>
      <c r="P21" s="165">
        <f t="shared" si="0"/>
        <v>0</v>
      </c>
      <c r="Q21" s="165">
        <f t="shared" si="0"/>
        <v>0</v>
      </c>
      <c r="R21" s="165">
        <f t="shared" si="0"/>
        <v>0</v>
      </c>
      <c r="S21" s="165">
        <f t="shared" si="0"/>
        <v>0</v>
      </c>
      <c r="T21" s="165">
        <f t="shared" si="0"/>
        <v>0</v>
      </c>
      <c r="U21" s="165">
        <f t="shared" si="0"/>
        <v>0</v>
      </c>
      <c r="V21" s="165">
        <f t="shared" si="0"/>
        <v>0</v>
      </c>
    </row>
    <row r="22" spans="1:22" s="162" customFormat="1">
      <c r="A22" s="159" t="s">
        <v>186</v>
      </c>
      <c r="B22" s="160" t="s">
        <v>185</v>
      </c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</row>
    <row r="23" spans="1:22" s="156" customFormat="1">
      <c r="A23" s="194" t="s">
        <v>204</v>
      </c>
      <c r="B23" s="115" t="s">
        <v>187</v>
      </c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</row>
    <row r="24" spans="1:22" s="162" customFormat="1">
      <c r="A24" s="163" t="s">
        <v>188</v>
      </c>
      <c r="B24" s="164" t="s">
        <v>234</v>
      </c>
      <c r="C24" s="165">
        <f t="shared" ref="C24:V24" si="1">SUM(C22:C23)</f>
        <v>0</v>
      </c>
      <c r="D24" s="165">
        <f t="shared" si="1"/>
        <v>0</v>
      </c>
      <c r="E24" s="165">
        <f t="shared" si="1"/>
        <v>0</v>
      </c>
      <c r="F24" s="165">
        <f t="shared" si="1"/>
        <v>0</v>
      </c>
      <c r="G24" s="165">
        <f t="shared" si="1"/>
        <v>0</v>
      </c>
      <c r="H24" s="165">
        <f t="shared" si="1"/>
        <v>0</v>
      </c>
      <c r="I24" s="165">
        <f t="shared" si="1"/>
        <v>0</v>
      </c>
      <c r="J24" s="165">
        <f t="shared" si="1"/>
        <v>0</v>
      </c>
      <c r="K24" s="165">
        <f t="shared" si="1"/>
        <v>0</v>
      </c>
      <c r="L24" s="165">
        <f t="shared" si="1"/>
        <v>0</v>
      </c>
      <c r="M24" s="165">
        <f t="shared" si="1"/>
        <v>0</v>
      </c>
      <c r="N24" s="165">
        <f t="shared" si="1"/>
        <v>0</v>
      </c>
      <c r="O24" s="165">
        <f t="shared" si="1"/>
        <v>0</v>
      </c>
      <c r="P24" s="165">
        <f t="shared" si="1"/>
        <v>0</v>
      </c>
      <c r="Q24" s="165">
        <f t="shared" si="1"/>
        <v>0</v>
      </c>
      <c r="R24" s="165">
        <f t="shared" si="1"/>
        <v>0</v>
      </c>
      <c r="S24" s="165">
        <f t="shared" si="1"/>
        <v>0</v>
      </c>
      <c r="T24" s="165">
        <f t="shared" si="1"/>
        <v>0</v>
      </c>
      <c r="U24" s="165">
        <f t="shared" si="1"/>
        <v>0</v>
      </c>
      <c r="V24" s="165">
        <f t="shared" si="1"/>
        <v>0</v>
      </c>
    </row>
    <row r="25" spans="1:22" s="162" customFormat="1">
      <c r="A25" s="163" t="s">
        <v>189</v>
      </c>
      <c r="B25" s="164" t="s">
        <v>235</v>
      </c>
      <c r="C25" s="165">
        <f t="shared" ref="C25:V25" si="2">C21-C24</f>
        <v>0</v>
      </c>
      <c r="D25" s="165">
        <f t="shared" si="2"/>
        <v>0</v>
      </c>
      <c r="E25" s="165">
        <f t="shared" si="2"/>
        <v>0</v>
      </c>
      <c r="F25" s="165">
        <f t="shared" si="2"/>
        <v>0</v>
      </c>
      <c r="G25" s="165">
        <f t="shared" si="2"/>
        <v>0</v>
      </c>
      <c r="H25" s="165">
        <f t="shared" si="2"/>
        <v>0</v>
      </c>
      <c r="I25" s="165">
        <f t="shared" si="2"/>
        <v>0</v>
      </c>
      <c r="J25" s="165">
        <f t="shared" si="2"/>
        <v>0</v>
      </c>
      <c r="K25" s="165">
        <f t="shared" si="2"/>
        <v>0</v>
      </c>
      <c r="L25" s="165">
        <f t="shared" si="2"/>
        <v>0</v>
      </c>
      <c r="M25" s="165">
        <f t="shared" si="2"/>
        <v>0</v>
      </c>
      <c r="N25" s="165">
        <f t="shared" si="2"/>
        <v>0</v>
      </c>
      <c r="O25" s="165">
        <f t="shared" si="2"/>
        <v>0</v>
      </c>
      <c r="P25" s="165">
        <f t="shared" si="2"/>
        <v>0</v>
      </c>
      <c r="Q25" s="165">
        <f t="shared" si="2"/>
        <v>0</v>
      </c>
      <c r="R25" s="165">
        <f t="shared" si="2"/>
        <v>0</v>
      </c>
      <c r="S25" s="165">
        <f t="shared" si="2"/>
        <v>0</v>
      </c>
      <c r="T25" s="165">
        <f t="shared" si="2"/>
        <v>0</v>
      </c>
      <c r="U25" s="165">
        <f t="shared" si="2"/>
        <v>0</v>
      </c>
      <c r="V25" s="165">
        <f t="shared" si="2"/>
        <v>0</v>
      </c>
    </row>
    <row r="26" spans="1:22" s="171" customFormat="1" ht="15.75">
      <c r="A26" s="167" t="s">
        <v>191</v>
      </c>
      <c r="B26" s="168" t="s">
        <v>190</v>
      </c>
      <c r="C26" s="169">
        <v>1</v>
      </c>
      <c r="D26" s="170">
        <f>C26/(1+0.04)</f>
        <v>0.96153846153846145</v>
      </c>
      <c r="E26" s="170">
        <f t="shared" ref="E26:V26" si="3">D26/(1+0.04)</f>
        <v>0.92455621301775137</v>
      </c>
      <c r="F26" s="170">
        <f t="shared" si="3"/>
        <v>0.88899635867091475</v>
      </c>
      <c r="G26" s="170">
        <f t="shared" si="3"/>
        <v>0.85480419102972571</v>
      </c>
      <c r="H26" s="170">
        <f t="shared" si="3"/>
        <v>0.82192710675935166</v>
      </c>
      <c r="I26" s="170">
        <f t="shared" si="3"/>
        <v>0.79031452573014582</v>
      </c>
      <c r="J26" s="170">
        <f t="shared" si="3"/>
        <v>0.75991781320206331</v>
      </c>
      <c r="K26" s="170">
        <f t="shared" si="3"/>
        <v>0.73069020500198389</v>
      </c>
      <c r="L26" s="170">
        <f t="shared" si="3"/>
        <v>0.70258673557883067</v>
      </c>
      <c r="M26" s="170">
        <f t="shared" si="3"/>
        <v>0.67556416882579873</v>
      </c>
      <c r="N26" s="170">
        <f t="shared" si="3"/>
        <v>0.64958093156326802</v>
      </c>
      <c r="O26" s="170">
        <f t="shared" si="3"/>
        <v>0.62459704958006534</v>
      </c>
      <c r="P26" s="170">
        <f t="shared" si="3"/>
        <v>0.60057408613467822</v>
      </c>
      <c r="Q26" s="170">
        <f t="shared" si="3"/>
        <v>0.57747508282180593</v>
      </c>
      <c r="R26" s="170">
        <f t="shared" si="3"/>
        <v>0.55526450271327488</v>
      </c>
      <c r="S26" s="170">
        <f t="shared" si="3"/>
        <v>0.53390817568584126</v>
      </c>
      <c r="T26" s="170">
        <f t="shared" si="3"/>
        <v>0.51337324585177047</v>
      </c>
      <c r="U26" s="170">
        <f t="shared" si="3"/>
        <v>0.49362812101131776</v>
      </c>
      <c r="V26" s="170">
        <f t="shared" si="3"/>
        <v>0.47464242404934398</v>
      </c>
    </row>
    <row r="27" spans="1:22" s="162" customFormat="1">
      <c r="A27" s="163" t="s">
        <v>205</v>
      </c>
      <c r="B27" s="164" t="s">
        <v>206</v>
      </c>
      <c r="C27" s="165">
        <f>C25*C26</f>
        <v>0</v>
      </c>
      <c r="D27" s="165">
        <f t="shared" ref="D27:V27" si="4">D25*D26</f>
        <v>0</v>
      </c>
      <c r="E27" s="165">
        <f t="shared" si="4"/>
        <v>0</v>
      </c>
      <c r="F27" s="165">
        <f t="shared" si="4"/>
        <v>0</v>
      </c>
      <c r="G27" s="165">
        <f t="shared" si="4"/>
        <v>0</v>
      </c>
      <c r="H27" s="165">
        <f t="shared" si="4"/>
        <v>0</v>
      </c>
      <c r="I27" s="165">
        <f t="shared" si="4"/>
        <v>0</v>
      </c>
      <c r="J27" s="165">
        <f t="shared" si="4"/>
        <v>0</v>
      </c>
      <c r="K27" s="165">
        <f t="shared" si="4"/>
        <v>0</v>
      </c>
      <c r="L27" s="165">
        <f t="shared" si="4"/>
        <v>0</v>
      </c>
      <c r="M27" s="165">
        <f t="shared" si="4"/>
        <v>0</v>
      </c>
      <c r="N27" s="165">
        <f t="shared" si="4"/>
        <v>0</v>
      </c>
      <c r="O27" s="165">
        <f t="shared" si="4"/>
        <v>0</v>
      </c>
      <c r="P27" s="165">
        <f t="shared" si="4"/>
        <v>0</v>
      </c>
      <c r="Q27" s="165">
        <f t="shared" si="4"/>
        <v>0</v>
      </c>
      <c r="R27" s="165">
        <f t="shared" si="4"/>
        <v>0</v>
      </c>
      <c r="S27" s="165">
        <f t="shared" si="4"/>
        <v>0</v>
      </c>
      <c r="T27" s="165">
        <f t="shared" si="4"/>
        <v>0</v>
      </c>
      <c r="U27" s="165">
        <f t="shared" si="4"/>
        <v>0</v>
      </c>
      <c r="V27" s="165">
        <f t="shared" si="4"/>
        <v>0</v>
      </c>
    </row>
    <row r="28" spans="1:22" s="162" customFormat="1" ht="15" customHeight="1">
      <c r="A28" s="172"/>
      <c r="B28" s="173" t="s">
        <v>207</v>
      </c>
      <c r="C28" s="174">
        <f>SUM(C27:V27)</f>
        <v>0</v>
      </c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</row>
    <row r="29" spans="1:22" s="156" customFormat="1">
      <c r="B29" s="195"/>
      <c r="C29" s="196"/>
      <c r="D29" s="197"/>
    </row>
    <row r="30" spans="1:22" s="156" customFormat="1">
      <c r="A30" s="157"/>
      <c r="B30" s="157" t="s">
        <v>183</v>
      </c>
      <c r="C30" s="198" t="str">
        <f>C18</f>
        <v>Rok …</v>
      </c>
      <c r="D30" s="198" t="str">
        <f t="shared" ref="D30:V30" si="5">D18</f>
        <v>Rok …</v>
      </c>
      <c r="E30" s="198" t="str">
        <f t="shared" si="5"/>
        <v>Rok …</v>
      </c>
      <c r="F30" s="198" t="str">
        <f t="shared" si="5"/>
        <v>Rok …</v>
      </c>
      <c r="G30" s="198" t="str">
        <f t="shared" si="5"/>
        <v>Rok …</v>
      </c>
      <c r="H30" s="198" t="str">
        <f t="shared" si="5"/>
        <v>Rok …</v>
      </c>
      <c r="I30" s="198" t="str">
        <f t="shared" si="5"/>
        <v>Rok …</v>
      </c>
      <c r="J30" s="198" t="str">
        <f t="shared" si="5"/>
        <v>Rok …</v>
      </c>
      <c r="K30" s="198" t="str">
        <f t="shared" si="5"/>
        <v>Rok …</v>
      </c>
      <c r="L30" s="198" t="str">
        <f t="shared" si="5"/>
        <v>Rok …</v>
      </c>
      <c r="M30" s="198" t="str">
        <f t="shared" si="5"/>
        <v>Rok …</v>
      </c>
      <c r="N30" s="198" t="str">
        <f t="shared" si="5"/>
        <v>Rok …</v>
      </c>
      <c r="O30" s="198" t="str">
        <f t="shared" si="5"/>
        <v>Rok …</v>
      </c>
      <c r="P30" s="198" t="str">
        <f t="shared" si="5"/>
        <v>Rok …</v>
      </c>
      <c r="Q30" s="198" t="str">
        <f t="shared" si="5"/>
        <v>Rok …</v>
      </c>
      <c r="R30" s="198" t="str">
        <f t="shared" si="5"/>
        <v>Rok …</v>
      </c>
      <c r="S30" s="198" t="str">
        <f t="shared" si="5"/>
        <v>Rok …</v>
      </c>
      <c r="T30" s="198" t="str">
        <f t="shared" si="5"/>
        <v>Rok …</v>
      </c>
      <c r="U30" s="198" t="str">
        <f t="shared" si="5"/>
        <v>Rok …</v>
      </c>
      <c r="V30" s="198" t="str">
        <f t="shared" si="5"/>
        <v>Rok …</v>
      </c>
    </row>
    <row r="31" spans="1:22" s="156" customFormat="1">
      <c r="A31" s="166" t="s">
        <v>12</v>
      </c>
      <c r="B31" s="115" t="s">
        <v>208</v>
      </c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</row>
    <row r="32" spans="1:22" s="156" customFormat="1">
      <c r="A32" s="166" t="s">
        <v>14</v>
      </c>
      <c r="B32" s="199" t="s">
        <v>209</v>
      </c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</row>
    <row r="33" spans="1:22" s="156" customFormat="1">
      <c r="A33" s="157" t="s">
        <v>107</v>
      </c>
      <c r="B33" s="185" t="s">
        <v>210</v>
      </c>
      <c r="C33" s="165">
        <f>C31+C32</f>
        <v>0</v>
      </c>
      <c r="D33" s="165">
        <f t="shared" ref="D33:V33" si="6">D31+D32</f>
        <v>0</v>
      </c>
      <c r="E33" s="165">
        <f t="shared" si="6"/>
        <v>0</v>
      </c>
      <c r="F33" s="165">
        <f t="shared" si="6"/>
        <v>0</v>
      </c>
      <c r="G33" s="165">
        <f t="shared" si="6"/>
        <v>0</v>
      </c>
      <c r="H33" s="165">
        <f t="shared" si="6"/>
        <v>0</v>
      </c>
      <c r="I33" s="165">
        <f t="shared" si="6"/>
        <v>0</v>
      </c>
      <c r="J33" s="165">
        <f t="shared" si="6"/>
        <v>0</v>
      </c>
      <c r="K33" s="165">
        <f t="shared" si="6"/>
        <v>0</v>
      </c>
      <c r="L33" s="165">
        <f t="shared" si="6"/>
        <v>0</v>
      </c>
      <c r="M33" s="165">
        <f t="shared" si="6"/>
        <v>0</v>
      </c>
      <c r="N33" s="165">
        <f t="shared" si="6"/>
        <v>0</v>
      </c>
      <c r="O33" s="165">
        <f t="shared" si="6"/>
        <v>0</v>
      </c>
      <c r="P33" s="165">
        <f t="shared" si="6"/>
        <v>0</v>
      </c>
      <c r="Q33" s="165">
        <f t="shared" si="6"/>
        <v>0</v>
      </c>
      <c r="R33" s="165">
        <f t="shared" si="6"/>
        <v>0</v>
      </c>
      <c r="S33" s="165">
        <f t="shared" si="6"/>
        <v>0</v>
      </c>
      <c r="T33" s="165">
        <f t="shared" si="6"/>
        <v>0</v>
      </c>
      <c r="U33" s="165">
        <f t="shared" si="6"/>
        <v>0</v>
      </c>
      <c r="V33" s="165">
        <f t="shared" si="6"/>
        <v>0</v>
      </c>
    </row>
    <row r="34" spans="1:22" s="202" customFormat="1" ht="15.75">
      <c r="A34" s="200" t="s">
        <v>186</v>
      </c>
      <c r="B34" s="117" t="s">
        <v>116</v>
      </c>
      <c r="C34" s="201">
        <f>C26</f>
        <v>1</v>
      </c>
      <c r="D34" s="201">
        <f t="shared" ref="D34:V34" si="7">D26</f>
        <v>0.96153846153846145</v>
      </c>
      <c r="E34" s="201">
        <f t="shared" si="7"/>
        <v>0.92455621301775137</v>
      </c>
      <c r="F34" s="201">
        <f t="shared" si="7"/>
        <v>0.88899635867091475</v>
      </c>
      <c r="G34" s="201">
        <f t="shared" si="7"/>
        <v>0.85480419102972571</v>
      </c>
      <c r="H34" s="201">
        <f t="shared" si="7"/>
        <v>0.82192710675935166</v>
      </c>
      <c r="I34" s="201">
        <f t="shared" si="7"/>
        <v>0.79031452573014582</v>
      </c>
      <c r="J34" s="201">
        <f t="shared" si="7"/>
        <v>0.75991781320206331</v>
      </c>
      <c r="K34" s="201">
        <f t="shared" si="7"/>
        <v>0.73069020500198389</v>
      </c>
      <c r="L34" s="201">
        <f t="shared" si="7"/>
        <v>0.70258673557883067</v>
      </c>
      <c r="M34" s="201">
        <f t="shared" si="7"/>
        <v>0.67556416882579873</v>
      </c>
      <c r="N34" s="201">
        <f t="shared" si="7"/>
        <v>0.64958093156326802</v>
      </c>
      <c r="O34" s="201">
        <f t="shared" si="7"/>
        <v>0.62459704958006534</v>
      </c>
      <c r="P34" s="201">
        <f t="shared" si="7"/>
        <v>0.60057408613467822</v>
      </c>
      <c r="Q34" s="201">
        <f t="shared" si="7"/>
        <v>0.57747508282180593</v>
      </c>
      <c r="R34" s="201">
        <f t="shared" si="7"/>
        <v>0.55526450271327488</v>
      </c>
      <c r="S34" s="201">
        <f t="shared" si="7"/>
        <v>0.53390817568584126</v>
      </c>
      <c r="T34" s="201">
        <f t="shared" si="7"/>
        <v>0.51337324585177047</v>
      </c>
      <c r="U34" s="201">
        <f t="shared" si="7"/>
        <v>0.49362812101131776</v>
      </c>
      <c r="V34" s="201">
        <f t="shared" si="7"/>
        <v>0.47464242404934398</v>
      </c>
    </row>
    <row r="35" spans="1:22" s="156" customFormat="1">
      <c r="A35" s="157" t="s">
        <v>204</v>
      </c>
      <c r="B35" s="185" t="s">
        <v>211</v>
      </c>
      <c r="C35" s="165">
        <f>C33*C34</f>
        <v>0</v>
      </c>
      <c r="D35" s="165">
        <f t="shared" ref="D35:V35" si="8">D33*D34</f>
        <v>0</v>
      </c>
      <c r="E35" s="165">
        <f t="shared" si="8"/>
        <v>0</v>
      </c>
      <c r="F35" s="165">
        <f t="shared" si="8"/>
        <v>0</v>
      </c>
      <c r="G35" s="165">
        <f t="shared" si="8"/>
        <v>0</v>
      </c>
      <c r="H35" s="165">
        <f t="shared" si="8"/>
        <v>0</v>
      </c>
      <c r="I35" s="165">
        <f t="shared" si="8"/>
        <v>0</v>
      </c>
      <c r="J35" s="165">
        <f t="shared" si="8"/>
        <v>0</v>
      </c>
      <c r="K35" s="165">
        <f t="shared" si="8"/>
        <v>0</v>
      </c>
      <c r="L35" s="165">
        <f t="shared" si="8"/>
        <v>0</v>
      </c>
      <c r="M35" s="165">
        <f t="shared" si="8"/>
        <v>0</v>
      </c>
      <c r="N35" s="165">
        <f t="shared" si="8"/>
        <v>0</v>
      </c>
      <c r="O35" s="165">
        <f t="shared" si="8"/>
        <v>0</v>
      </c>
      <c r="P35" s="165">
        <f t="shared" si="8"/>
        <v>0</v>
      </c>
      <c r="Q35" s="165">
        <f t="shared" si="8"/>
        <v>0</v>
      </c>
      <c r="R35" s="165">
        <f t="shared" si="8"/>
        <v>0</v>
      </c>
      <c r="S35" s="165">
        <f t="shared" si="8"/>
        <v>0</v>
      </c>
      <c r="T35" s="165">
        <f t="shared" si="8"/>
        <v>0</v>
      </c>
      <c r="U35" s="165">
        <f t="shared" si="8"/>
        <v>0</v>
      </c>
      <c r="V35" s="165">
        <f t="shared" si="8"/>
        <v>0</v>
      </c>
    </row>
    <row r="36" spans="1:22" s="156" customFormat="1" ht="28.5" customHeight="1">
      <c r="A36" s="203"/>
      <c r="B36" s="204" t="s">
        <v>226</v>
      </c>
      <c r="C36" s="174">
        <f>SUM(C35:V35)</f>
        <v>0</v>
      </c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</row>
    <row r="37" spans="1:22" s="156" customFormat="1">
      <c r="A37" s="203"/>
      <c r="B37" s="205"/>
      <c r="C37" s="206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</row>
    <row r="38" spans="1:22" s="156" customFormat="1" ht="17.25" customHeight="1">
      <c r="A38" s="203"/>
      <c r="B38" s="207" t="s">
        <v>197</v>
      </c>
      <c r="C38" s="208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</row>
    <row r="39" spans="1:22" s="156" customFormat="1">
      <c r="A39" s="203"/>
      <c r="B39" s="205"/>
      <c r="C39" s="206"/>
      <c r="D39" s="175"/>
      <c r="E39" s="175"/>
      <c r="F39" s="175"/>
      <c r="G39" s="175"/>
      <c r="H39" s="209"/>
      <c r="I39" s="209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</row>
    <row r="40" spans="1:22" s="156" customFormat="1" ht="18" customHeight="1">
      <c r="A40" s="203"/>
      <c r="B40" s="207" t="s">
        <v>222</v>
      </c>
      <c r="C40" s="190"/>
      <c r="D40" s="175"/>
      <c r="E40" s="210"/>
      <c r="F40" s="219"/>
      <c r="G40" s="210"/>
      <c r="H40" s="210"/>
      <c r="I40" s="211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</row>
    <row r="41" spans="1:22" s="156" customFormat="1">
      <c r="C41" s="162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</row>
    <row r="42" spans="1:22" s="183" customFormat="1">
      <c r="B42" s="212" t="s">
        <v>212</v>
      </c>
      <c r="C42" s="213"/>
      <c r="D42" s="209"/>
      <c r="E42" s="212" t="s">
        <v>216</v>
      </c>
      <c r="F42" s="217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</row>
    <row r="43" spans="1:22" s="156" customFormat="1" ht="38.25" customHeight="1">
      <c r="B43" s="189" t="s">
        <v>213</v>
      </c>
      <c r="C43" s="214" t="e">
        <f>IF(ROUND((C36-C28)/C36,4)&gt;0,(IF(ROUND((C36-C28)/C36,4)&lt;100%,ROUND((C36-C28)/C36,4),100%)),0)</f>
        <v>#DIV/0!</v>
      </c>
      <c r="E43" s="237" t="s">
        <v>217</v>
      </c>
      <c r="F43" s="238"/>
      <c r="G43" s="239"/>
      <c r="H43" s="220" t="e">
        <f>C46*C38</f>
        <v>#DIV/0!</v>
      </c>
      <c r="I43" s="211"/>
    </row>
    <row r="44" spans="1:22" s="156" customFormat="1">
      <c r="E44" s="221"/>
      <c r="F44" s="222"/>
      <c r="G44" s="215"/>
      <c r="H44" s="215"/>
      <c r="I44" s="216"/>
    </row>
    <row r="45" spans="1:22" s="183" customFormat="1" ht="27.75" customHeight="1">
      <c r="B45" s="212" t="s">
        <v>214</v>
      </c>
      <c r="C45" s="217"/>
      <c r="E45" s="236" t="s">
        <v>218</v>
      </c>
      <c r="F45" s="236"/>
      <c r="G45" s="236"/>
      <c r="H45" s="236"/>
      <c r="I45" s="218"/>
    </row>
    <row r="46" spans="1:22" s="156" customFormat="1" ht="38.25" customHeight="1">
      <c r="B46" s="189" t="s">
        <v>215</v>
      </c>
      <c r="C46" s="190" t="e">
        <f>C40*C43</f>
        <v>#DIV/0!</v>
      </c>
      <c r="E46" s="230" t="s">
        <v>219</v>
      </c>
      <c r="F46" s="231"/>
      <c r="G46" s="232"/>
      <c r="H46" s="214" t="e">
        <f>H43/C40</f>
        <v>#DIV/0!</v>
      </c>
      <c r="I46" s="219"/>
    </row>
    <row r="47" spans="1:22" s="156" customFormat="1">
      <c r="E47" s="224" t="s">
        <v>220</v>
      </c>
      <c r="G47" s="215"/>
      <c r="H47" s="228"/>
      <c r="I47" s="216"/>
    </row>
    <row r="48" spans="1:22" s="183" customFormat="1" ht="38.25" customHeight="1">
      <c r="E48" s="230" t="s">
        <v>221</v>
      </c>
      <c r="F48" s="231"/>
      <c r="G48" s="232"/>
      <c r="H48" s="214" t="e">
        <f>C43*C38</f>
        <v>#DIV/0!</v>
      </c>
    </row>
    <row r="49" spans="2:9" s="156" customFormat="1"/>
    <row r="50" spans="2:9" s="156" customFormat="1"/>
    <row r="51" spans="2:9" s="183" customFormat="1"/>
    <row r="52" spans="2:9" s="156" customFormat="1">
      <c r="D52" s="223"/>
    </row>
    <row r="53" spans="2:9" s="156" customFormat="1"/>
    <row r="54" spans="2:9" s="156" customFormat="1"/>
    <row r="55" spans="2:9" s="156" customFormat="1">
      <c r="B55" s="221"/>
      <c r="C55" s="225"/>
      <c r="E55" s="210"/>
      <c r="F55" s="210"/>
      <c r="G55" s="210"/>
      <c r="H55" s="210"/>
      <c r="I55" s="211"/>
    </row>
    <row r="56" spans="2:9" s="156" customFormat="1">
      <c r="C56" s="162"/>
    </row>
    <row r="57" spans="2:9" s="156" customFormat="1"/>
  </sheetData>
  <mergeCells count="10">
    <mergeCell ref="E3:H3"/>
    <mergeCell ref="E5:H5"/>
    <mergeCell ref="E46:G46"/>
    <mergeCell ref="E48:G48"/>
    <mergeCell ref="E7:H7"/>
    <mergeCell ref="E9:H9"/>
    <mergeCell ref="E11:H11"/>
    <mergeCell ref="E13:H13"/>
    <mergeCell ref="E45:H45"/>
    <mergeCell ref="E43:G43"/>
  </mergeCells>
  <pageMargins left="0.35433070866141736" right="0.43307086614173229" top="0.43307086614173229" bottom="0.43307086614173229" header="0.31496062992125984" footer="0.23622047244094491"/>
  <pageSetup paperSize="9" scale="36" orientation="landscape" verticalDpi="1200" r:id="rId1"/>
  <headerFooter>
    <oddFooter>&amp;C&amp;8Strona &amp;P z &amp;N&amp;R&amp;8&amp;A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26"/>
  <sheetViews>
    <sheetView showWhiteSpace="0" topLeftCell="A40" zoomScaleNormal="100" zoomScalePageLayoutView="80" workbookViewId="0">
      <selection activeCell="D80" sqref="D80"/>
    </sheetView>
  </sheetViews>
  <sheetFormatPr defaultRowHeight="12.75"/>
  <cols>
    <col min="1" max="1" width="4.28515625" style="61" customWidth="1"/>
    <col min="2" max="2" width="43.85546875" style="52" customWidth="1"/>
    <col min="3" max="22" width="15.7109375" style="59" customWidth="1"/>
    <col min="23" max="60" width="9.140625" style="60"/>
    <col min="61" max="16384" width="9.140625" style="61"/>
  </cols>
  <sheetData>
    <row r="1" spans="1:60" s="58" customFormat="1">
      <c r="A1" s="53" t="s">
        <v>149</v>
      </c>
      <c r="B1" s="53"/>
      <c r="C1" s="54"/>
      <c r="D1" s="54"/>
      <c r="E1" s="55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</row>
    <row r="2" spans="1:60">
      <c r="A2" s="52"/>
    </row>
    <row r="3" spans="1:60" s="65" customFormat="1">
      <c r="A3" s="62" t="s">
        <v>0</v>
      </c>
      <c r="B3" s="63" t="s">
        <v>1</v>
      </c>
      <c r="C3" s="64" t="s">
        <v>2</v>
      </c>
      <c r="D3" s="64" t="s">
        <v>2</v>
      </c>
      <c r="E3" s="64" t="s">
        <v>2</v>
      </c>
      <c r="F3" s="64" t="s">
        <v>2</v>
      </c>
      <c r="G3" s="64" t="s">
        <v>2</v>
      </c>
      <c r="H3" s="64" t="s">
        <v>2</v>
      </c>
      <c r="I3" s="64" t="s">
        <v>2</v>
      </c>
      <c r="J3" s="64" t="s">
        <v>2</v>
      </c>
      <c r="K3" s="64" t="s">
        <v>2</v>
      </c>
      <c r="L3" s="64" t="s">
        <v>2</v>
      </c>
      <c r="M3" s="64" t="s">
        <v>2</v>
      </c>
      <c r="N3" s="64" t="s">
        <v>2</v>
      </c>
      <c r="O3" s="64" t="s">
        <v>2</v>
      </c>
      <c r="P3" s="64" t="s">
        <v>2</v>
      </c>
      <c r="Q3" s="64" t="s">
        <v>2</v>
      </c>
      <c r="R3" s="64" t="s">
        <v>2</v>
      </c>
      <c r="S3" s="64" t="s">
        <v>2</v>
      </c>
      <c r="T3" s="64" t="s">
        <v>2</v>
      </c>
      <c r="U3" s="64" t="s">
        <v>2</v>
      </c>
      <c r="V3" s="64" t="s">
        <v>2</v>
      </c>
    </row>
    <row r="4" spans="1:60">
      <c r="A4" s="66" t="s">
        <v>3</v>
      </c>
      <c r="B4" s="67" t="s">
        <v>31</v>
      </c>
      <c r="C4" s="68">
        <f t="shared" ref="C4:V4" si="0">SUM(C5:C8)</f>
        <v>0</v>
      </c>
      <c r="D4" s="68">
        <f t="shared" si="0"/>
        <v>0</v>
      </c>
      <c r="E4" s="68">
        <f t="shared" si="0"/>
        <v>0</v>
      </c>
      <c r="F4" s="68">
        <f t="shared" si="0"/>
        <v>0</v>
      </c>
      <c r="G4" s="68">
        <f t="shared" si="0"/>
        <v>0</v>
      </c>
      <c r="H4" s="68">
        <f t="shared" si="0"/>
        <v>0</v>
      </c>
      <c r="I4" s="68">
        <f t="shared" si="0"/>
        <v>0</v>
      </c>
      <c r="J4" s="68">
        <f t="shared" si="0"/>
        <v>0</v>
      </c>
      <c r="K4" s="68">
        <f t="shared" si="0"/>
        <v>0</v>
      </c>
      <c r="L4" s="68">
        <f t="shared" si="0"/>
        <v>0</v>
      </c>
      <c r="M4" s="68">
        <f t="shared" si="0"/>
        <v>0</v>
      </c>
      <c r="N4" s="68">
        <f t="shared" si="0"/>
        <v>0</v>
      </c>
      <c r="O4" s="68">
        <f t="shared" si="0"/>
        <v>0</v>
      </c>
      <c r="P4" s="68">
        <f t="shared" si="0"/>
        <v>0</v>
      </c>
      <c r="Q4" s="68">
        <f t="shared" si="0"/>
        <v>0</v>
      </c>
      <c r="R4" s="68">
        <f t="shared" si="0"/>
        <v>0</v>
      </c>
      <c r="S4" s="68">
        <f t="shared" si="0"/>
        <v>0</v>
      </c>
      <c r="T4" s="68">
        <f t="shared" si="0"/>
        <v>0</v>
      </c>
      <c r="U4" s="68">
        <f t="shared" si="0"/>
        <v>0</v>
      </c>
      <c r="V4" s="68">
        <f t="shared" si="0"/>
        <v>0</v>
      </c>
    </row>
    <row r="5" spans="1:60">
      <c r="A5" s="69" t="s">
        <v>27</v>
      </c>
      <c r="B5" s="70" t="s">
        <v>32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60">
      <c r="A6" s="69" t="s">
        <v>33</v>
      </c>
      <c r="B6" s="70" t="s">
        <v>34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</row>
    <row r="7" spans="1:60" ht="25.5">
      <c r="A7" s="69" t="s">
        <v>35</v>
      </c>
      <c r="B7" s="70" t="s">
        <v>36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1:60">
      <c r="A8" s="69" t="s">
        <v>37</v>
      </c>
      <c r="B8" s="70" t="s">
        <v>38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</row>
    <row r="9" spans="1:60">
      <c r="A9" s="72" t="s">
        <v>11</v>
      </c>
      <c r="B9" s="73" t="s">
        <v>39</v>
      </c>
      <c r="C9" s="68">
        <f t="shared" ref="C9:V9" si="1">SUM(C10:C17)</f>
        <v>0</v>
      </c>
      <c r="D9" s="68">
        <f t="shared" si="1"/>
        <v>0</v>
      </c>
      <c r="E9" s="68">
        <f t="shared" si="1"/>
        <v>0</v>
      </c>
      <c r="F9" s="68">
        <f t="shared" si="1"/>
        <v>0</v>
      </c>
      <c r="G9" s="68">
        <f t="shared" si="1"/>
        <v>0</v>
      </c>
      <c r="H9" s="68">
        <f t="shared" si="1"/>
        <v>0</v>
      </c>
      <c r="I9" s="68">
        <f t="shared" si="1"/>
        <v>0</v>
      </c>
      <c r="J9" s="68">
        <f t="shared" si="1"/>
        <v>0</v>
      </c>
      <c r="K9" s="68">
        <f t="shared" si="1"/>
        <v>0</v>
      </c>
      <c r="L9" s="68">
        <f t="shared" si="1"/>
        <v>0</v>
      </c>
      <c r="M9" s="68">
        <f t="shared" si="1"/>
        <v>0</v>
      </c>
      <c r="N9" s="68">
        <f t="shared" si="1"/>
        <v>0</v>
      </c>
      <c r="O9" s="68">
        <f t="shared" si="1"/>
        <v>0</v>
      </c>
      <c r="P9" s="68">
        <f t="shared" si="1"/>
        <v>0</v>
      </c>
      <c r="Q9" s="68">
        <f t="shared" si="1"/>
        <v>0</v>
      </c>
      <c r="R9" s="68">
        <f t="shared" si="1"/>
        <v>0</v>
      </c>
      <c r="S9" s="68">
        <f t="shared" si="1"/>
        <v>0</v>
      </c>
      <c r="T9" s="68">
        <f t="shared" si="1"/>
        <v>0</v>
      </c>
      <c r="U9" s="68">
        <f t="shared" si="1"/>
        <v>0</v>
      </c>
      <c r="V9" s="68">
        <f t="shared" si="1"/>
        <v>0</v>
      </c>
    </row>
    <row r="10" spans="1:60">
      <c r="A10" s="74" t="s">
        <v>27</v>
      </c>
      <c r="B10" s="75" t="s">
        <v>40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</row>
    <row r="11" spans="1:60">
      <c r="A11" s="74" t="s">
        <v>33</v>
      </c>
      <c r="B11" s="75" t="s">
        <v>41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</row>
    <row r="12" spans="1:60">
      <c r="A12" s="74" t="s">
        <v>35</v>
      </c>
      <c r="B12" s="75" t="s">
        <v>42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</row>
    <row r="13" spans="1:60">
      <c r="A13" s="74" t="s">
        <v>37</v>
      </c>
      <c r="B13" s="75" t="s">
        <v>43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</row>
    <row r="14" spans="1:60">
      <c r="A14" s="74" t="s">
        <v>44</v>
      </c>
      <c r="B14" s="75" t="s">
        <v>45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</row>
    <row r="15" spans="1:60">
      <c r="A15" s="74" t="s">
        <v>46</v>
      </c>
      <c r="B15" s="75" t="s">
        <v>47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60">
      <c r="A16" s="74" t="s">
        <v>48</v>
      </c>
      <c r="B16" s="75" t="s">
        <v>49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</row>
    <row r="17" spans="1:22">
      <c r="A17" s="69" t="s">
        <v>50</v>
      </c>
      <c r="B17" s="70" t="s">
        <v>51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22">
      <c r="A18" s="76" t="s">
        <v>16</v>
      </c>
      <c r="B18" s="77" t="s">
        <v>52</v>
      </c>
      <c r="C18" s="78">
        <f>C4-C9</f>
        <v>0</v>
      </c>
      <c r="D18" s="78">
        <f t="shared" ref="D18:V18" si="2">D4-D9</f>
        <v>0</v>
      </c>
      <c r="E18" s="78">
        <f t="shared" si="2"/>
        <v>0</v>
      </c>
      <c r="F18" s="78">
        <f t="shared" si="2"/>
        <v>0</v>
      </c>
      <c r="G18" s="78">
        <f t="shared" si="2"/>
        <v>0</v>
      </c>
      <c r="H18" s="78">
        <f t="shared" si="2"/>
        <v>0</v>
      </c>
      <c r="I18" s="78">
        <f t="shared" si="2"/>
        <v>0</v>
      </c>
      <c r="J18" s="78">
        <f t="shared" si="2"/>
        <v>0</v>
      </c>
      <c r="K18" s="78">
        <f t="shared" si="2"/>
        <v>0</v>
      </c>
      <c r="L18" s="78">
        <f t="shared" si="2"/>
        <v>0</v>
      </c>
      <c r="M18" s="78">
        <f t="shared" si="2"/>
        <v>0</v>
      </c>
      <c r="N18" s="78">
        <f t="shared" si="2"/>
        <v>0</v>
      </c>
      <c r="O18" s="78">
        <f t="shared" si="2"/>
        <v>0</v>
      </c>
      <c r="P18" s="78">
        <f t="shared" si="2"/>
        <v>0</v>
      </c>
      <c r="Q18" s="78">
        <f t="shared" si="2"/>
        <v>0</v>
      </c>
      <c r="R18" s="78">
        <f t="shared" si="2"/>
        <v>0</v>
      </c>
      <c r="S18" s="78">
        <f t="shared" si="2"/>
        <v>0</v>
      </c>
      <c r="T18" s="78">
        <f t="shared" si="2"/>
        <v>0</v>
      </c>
      <c r="U18" s="78">
        <f t="shared" si="2"/>
        <v>0</v>
      </c>
      <c r="V18" s="78">
        <f t="shared" si="2"/>
        <v>0</v>
      </c>
    </row>
    <row r="19" spans="1:22">
      <c r="A19" s="66" t="s">
        <v>17</v>
      </c>
      <c r="B19" s="67" t="s">
        <v>53</v>
      </c>
      <c r="C19" s="68">
        <f>SUM(C20:C21)</f>
        <v>0</v>
      </c>
      <c r="D19" s="68">
        <f t="shared" ref="D19:V19" si="3">SUM(D20:D21)</f>
        <v>0</v>
      </c>
      <c r="E19" s="68">
        <f t="shared" si="3"/>
        <v>0</v>
      </c>
      <c r="F19" s="68">
        <f t="shared" si="3"/>
        <v>0</v>
      </c>
      <c r="G19" s="68">
        <f t="shared" si="3"/>
        <v>0</v>
      </c>
      <c r="H19" s="68">
        <f t="shared" si="3"/>
        <v>0</v>
      </c>
      <c r="I19" s="68">
        <f t="shared" si="3"/>
        <v>0</v>
      </c>
      <c r="J19" s="68">
        <f t="shared" si="3"/>
        <v>0</v>
      </c>
      <c r="K19" s="68">
        <f t="shared" si="3"/>
        <v>0</v>
      </c>
      <c r="L19" s="68">
        <f t="shared" si="3"/>
        <v>0</v>
      </c>
      <c r="M19" s="68">
        <f t="shared" si="3"/>
        <v>0</v>
      </c>
      <c r="N19" s="68">
        <f t="shared" si="3"/>
        <v>0</v>
      </c>
      <c r="O19" s="68">
        <f t="shared" si="3"/>
        <v>0</v>
      </c>
      <c r="P19" s="68">
        <f t="shared" si="3"/>
        <v>0</v>
      </c>
      <c r="Q19" s="68">
        <f t="shared" si="3"/>
        <v>0</v>
      </c>
      <c r="R19" s="68">
        <f t="shared" si="3"/>
        <v>0</v>
      </c>
      <c r="S19" s="68">
        <f t="shared" si="3"/>
        <v>0</v>
      </c>
      <c r="T19" s="68">
        <f t="shared" si="3"/>
        <v>0</v>
      </c>
      <c r="U19" s="68">
        <f t="shared" si="3"/>
        <v>0</v>
      </c>
      <c r="V19" s="68">
        <f t="shared" si="3"/>
        <v>0</v>
      </c>
    </row>
    <row r="20" spans="1:22">
      <c r="A20" s="74" t="s">
        <v>27</v>
      </c>
      <c r="B20" s="79" t="s">
        <v>54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</row>
    <row r="21" spans="1:22">
      <c r="A21" s="74" t="s">
        <v>33</v>
      </c>
      <c r="B21" s="79" t="s">
        <v>55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</row>
    <row r="22" spans="1:22">
      <c r="A22" s="66" t="s">
        <v>19</v>
      </c>
      <c r="B22" s="67" t="s">
        <v>56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</row>
    <row r="23" spans="1:22">
      <c r="A23" s="76" t="s">
        <v>20</v>
      </c>
      <c r="B23" s="77" t="s">
        <v>57</v>
      </c>
      <c r="C23" s="78">
        <f t="shared" ref="C23:V23" si="4">C18+C19-C22</f>
        <v>0</v>
      </c>
      <c r="D23" s="78">
        <f t="shared" si="4"/>
        <v>0</v>
      </c>
      <c r="E23" s="78">
        <f t="shared" si="4"/>
        <v>0</v>
      </c>
      <c r="F23" s="78">
        <f t="shared" si="4"/>
        <v>0</v>
      </c>
      <c r="G23" s="78">
        <f t="shared" si="4"/>
        <v>0</v>
      </c>
      <c r="H23" s="78">
        <f t="shared" si="4"/>
        <v>0</v>
      </c>
      <c r="I23" s="78">
        <f t="shared" si="4"/>
        <v>0</v>
      </c>
      <c r="J23" s="78">
        <f t="shared" si="4"/>
        <v>0</v>
      </c>
      <c r="K23" s="78">
        <f t="shared" si="4"/>
        <v>0</v>
      </c>
      <c r="L23" s="78">
        <f t="shared" si="4"/>
        <v>0</v>
      </c>
      <c r="M23" s="78">
        <f t="shared" si="4"/>
        <v>0</v>
      </c>
      <c r="N23" s="78">
        <f t="shared" si="4"/>
        <v>0</v>
      </c>
      <c r="O23" s="78">
        <f t="shared" si="4"/>
        <v>0</v>
      </c>
      <c r="P23" s="78">
        <f t="shared" si="4"/>
        <v>0</v>
      </c>
      <c r="Q23" s="78">
        <f t="shared" si="4"/>
        <v>0</v>
      </c>
      <c r="R23" s="78">
        <f t="shared" si="4"/>
        <v>0</v>
      </c>
      <c r="S23" s="78">
        <f t="shared" si="4"/>
        <v>0</v>
      </c>
      <c r="T23" s="78">
        <f t="shared" si="4"/>
        <v>0</v>
      </c>
      <c r="U23" s="78">
        <f t="shared" si="4"/>
        <v>0</v>
      </c>
      <c r="V23" s="78">
        <f t="shared" si="4"/>
        <v>0</v>
      </c>
    </row>
    <row r="24" spans="1:22">
      <c r="A24" s="66" t="s">
        <v>23</v>
      </c>
      <c r="B24" s="67" t="s">
        <v>58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</row>
    <row r="25" spans="1:22">
      <c r="A25" s="66" t="s">
        <v>24</v>
      </c>
      <c r="B25" s="67" t="s">
        <v>59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</row>
    <row r="26" spans="1:22" ht="13.5" customHeight="1">
      <c r="A26" s="76" t="s">
        <v>27</v>
      </c>
      <c r="B26" s="77" t="s">
        <v>60</v>
      </c>
      <c r="C26" s="78">
        <f t="shared" ref="C26:V26" si="5">C23+C24-C25</f>
        <v>0</v>
      </c>
      <c r="D26" s="78">
        <f t="shared" si="5"/>
        <v>0</v>
      </c>
      <c r="E26" s="78">
        <f t="shared" si="5"/>
        <v>0</v>
      </c>
      <c r="F26" s="78">
        <f t="shared" si="5"/>
        <v>0</v>
      </c>
      <c r="G26" s="78">
        <f t="shared" si="5"/>
        <v>0</v>
      </c>
      <c r="H26" s="78">
        <f t="shared" si="5"/>
        <v>0</v>
      </c>
      <c r="I26" s="78">
        <f t="shared" si="5"/>
        <v>0</v>
      </c>
      <c r="J26" s="78">
        <f t="shared" si="5"/>
        <v>0</v>
      </c>
      <c r="K26" s="78">
        <f t="shared" si="5"/>
        <v>0</v>
      </c>
      <c r="L26" s="78">
        <f t="shared" si="5"/>
        <v>0</v>
      </c>
      <c r="M26" s="78">
        <f t="shared" si="5"/>
        <v>0</v>
      </c>
      <c r="N26" s="78">
        <f t="shared" si="5"/>
        <v>0</v>
      </c>
      <c r="O26" s="78">
        <f t="shared" si="5"/>
        <v>0</v>
      </c>
      <c r="P26" s="78">
        <f t="shared" si="5"/>
        <v>0</v>
      </c>
      <c r="Q26" s="78">
        <f t="shared" si="5"/>
        <v>0</v>
      </c>
      <c r="R26" s="78">
        <f t="shared" si="5"/>
        <v>0</v>
      </c>
      <c r="S26" s="78">
        <f t="shared" si="5"/>
        <v>0</v>
      </c>
      <c r="T26" s="78">
        <f t="shared" si="5"/>
        <v>0</v>
      </c>
      <c r="U26" s="78">
        <f t="shared" si="5"/>
        <v>0</v>
      </c>
      <c r="V26" s="78">
        <f t="shared" si="5"/>
        <v>0</v>
      </c>
    </row>
    <row r="27" spans="1:22">
      <c r="A27" s="69" t="s">
        <v>27</v>
      </c>
      <c r="B27" s="70" t="s">
        <v>61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</row>
    <row r="28" spans="1:22">
      <c r="A28" s="69" t="s">
        <v>33</v>
      </c>
      <c r="B28" s="70" t="s">
        <v>62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</row>
    <row r="29" spans="1:22">
      <c r="A29" s="76" t="s">
        <v>63</v>
      </c>
      <c r="B29" s="77" t="s">
        <v>64</v>
      </c>
      <c r="C29" s="78">
        <f t="shared" ref="C29:V29" si="6">C26+C27-C28</f>
        <v>0</v>
      </c>
      <c r="D29" s="78">
        <f t="shared" si="6"/>
        <v>0</v>
      </c>
      <c r="E29" s="78">
        <f t="shared" si="6"/>
        <v>0</v>
      </c>
      <c r="F29" s="78">
        <f t="shared" si="6"/>
        <v>0</v>
      </c>
      <c r="G29" s="78">
        <f t="shared" si="6"/>
        <v>0</v>
      </c>
      <c r="H29" s="78">
        <f t="shared" si="6"/>
        <v>0</v>
      </c>
      <c r="I29" s="78">
        <f t="shared" si="6"/>
        <v>0</v>
      </c>
      <c r="J29" s="78">
        <f t="shared" si="6"/>
        <v>0</v>
      </c>
      <c r="K29" s="78">
        <f t="shared" si="6"/>
        <v>0</v>
      </c>
      <c r="L29" s="78">
        <f t="shared" si="6"/>
        <v>0</v>
      </c>
      <c r="M29" s="78">
        <f t="shared" si="6"/>
        <v>0</v>
      </c>
      <c r="N29" s="78">
        <f t="shared" si="6"/>
        <v>0</v>
      </c>
      <c r="O29" s="78">
        <f t="shared" si="6"/>
        <v>0</v>
      </c>
      <c r="P29" s="78">
        <f t="shared" si="6"/>
        <v>0</v>
      </c>
      <c r="Q29" s="78">
        <f t="shared" si="6"/>
        <v>0</v>
      </c>
      <c r="R29" s="78">
        <f t="shared" si="6"/>
        <v>0</v>
      </c>
      <c r="S29" s="78">
        <f t="shared" si="6"/>
        <v>0</v>
      </c>
      <c r="T29" s="78">
        <f t="shared" si="6"/>
        <v>0</v>
      </c>
      <c r="U29" s="78">
        <f t="shared" si="6"/>
        <v>0</v>
      </c>
      <c r="V29" s="78">
        <f t="shared" si="6"/>
        <v>0</v>
      </c>
    </row>
    <row r="30" spans="1:22">
      <c r="A30" s="80" t="s">
        <v>65</v>
      </c>
      <c r="B30" s="67" t="s">
        <v>66</v>
      </c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</row>
    <row r="31" spans="1:22">
      <c r="A31" s="80" t="s">
        <v>67</v>
      </c>
      <c r="B31" s="67" t="s">
        <v>68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</row>
    <row r="32" spans="1:22">
      <c r="A32" s="81" t="s">
        <v>69</v>
      </c>
      <c r="B32" s="82" t="s">
        <v>70</v>
      </c>
      <c r="C32" s="83">
        <f t="shared" ref="C32:V32" si="7">C29-C30-C31</f>
        <v>0</v>
      </c>
      <c r="D32" s="83">
        <f t="shared" si="7"/>
        <v>0</v>
      </c>
      <c r="E32" s="83">
        <f t="shared" si="7"/>
        <v>0</v>
      </c>
      <c r="F32" s="83">
        <f t="shared" si="7"/>
        <v>0</v>
      </c>
      <c r="G32" s="83">
        <f t="shared" si="7"/>
        <v>0</v>
      </c>
      <c r="H32" s="83">
        <f t="shared" si="7"/>
        <v>0</v>
      </c>
      <c r="I32" s="83">
        <f t="shared" si="7"/>
        <v>0</v>
      </c>
      <c r="J32" s="83">
        <f t="shared" si="7"/>
        <v>0</v>
      </c>
      <c r="K32" s="83">
        <f t="shared" si="7"/>
        <v>0</v>
      </c>
      <c r="L32" s="83">
        <f t="shared" si="7"/>
        <v>0</v>
      </c>
      <c r="M32" s="83">
        <f t="shared" si="7"/>
        <v>0</v>
      </c>
      <c r="N32" s="83">
        <f t="shared" si="7"/>
        <v>0</v>
      </c>
      <c r="O32" s="83">
        <f t="shared" si="7"/>
        <v>0</v>
      </c>
      <c r="P32" s="83">
        <f t="shared" si="7"/>
        <v>0</v>
      </c>
      <c r="Q32" s="83">
        <f t="shared" si="7"/>
        <v>0</v>
      </c>
      <c r="R32" s="83">
        <f t="shared" si="7"/>
        <v>0</v>
      </c>
      <c r="S32" s="83">
        <f t="shared" si="7"/>
        <v>0</v>
      </c>
      <c r="T32" s="83">
        <f t="shared" si="7"/>
        <v>0</v>
      </c>
      <c r="U32" s="83">
        <f t="shared" si="7"/>
        <v>0</v>
      </c>
      <c r="V32" s="83">
        <f t="shared" si="7"/>
        <v>0</v>
      </c>
    </row>
    <row r="33" spans="1:60">
      <c r="A33" s="84"/>
      <c r="B33" s="85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</row>
    <row r="34" spans="1:60" s="91" customFormat="1">
      <c r="A34" s="87"/>
      <c r="B34" s="88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</row>
    <row r="35" spans="1:60" s="91" customFormat="1">
      <c r="A35" s="53" t="s">
        <v>148</v>
      </c>
      <c r="B35" s="53"/>
      <c r="C35" s="54"/>
      <c r="D35" s="54"/>
      <c r="E35" s="56"/>
      <c r="F35" s="56"/>
      <c r="G35" s="55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</row>
    <row r="36" spans="1:60" s="91" customFormat="1">
      <c r="A36" s="52"/>
      <c r="B36" s="52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</row>
    <row r="37" spans="1:60" s="91" customFormat="1">
      <c r="A37" s="62" t="s">
        <v>0</v>
      </c>
      <c r="B37" s="63" t="s">
        <v>1</v>
      </c>
      <c r="C37" s="64" t="s">
        <v>2</v>
      </c>
      <c r="D37" s="64" t="s">
        <v>2</v>
      </c>
      <c r="E37" s="64" t="s">
        <v>2</v>
      </c>
      <c r="F37" s="64" t="s">
        <v>2</v>
      </c>
      <c r="G37" s="64" t="s">
        <v>2</v>
      </c>
      <c r="H37" s="64" t="s">
        <v>2</v>
      </c>
      <c r="I37" s="64" t="s">
        <v>2</v>
      </c>
      <c r="J37" s="64" t="s">
        <v>2</v>
      </c>
      <c r="K37" s="64" t="s">
        <v>2</v>
      </c>
      <c r="L37" s="64" t="s">
        <v>2</v>
      </c>
      <c r="M37" s="64" t="s">
        <v>2</v>
      </c>
      <c r="N37" s="64" t="s">
        <v>2</v>
      </c>
      <c r="O37" s="64" t="s">
        <v>2</v>
      </c>
      <c r="P37" s="64" t="s">
        <v>2</v>
      </c>
      <c r="Q37" s="64" t="s">
        <v>2</v>
      </c>
      <c r="R37" s="64" t="s">
        <v>2</v>
      </c>
      <c r="S37" s="64" t="s">
        <v>2</v>
      </c>
      <c r="T37" s="64" t="s">
        <v>2</v>
      </c>
      <c r="U37" s="64" t="s">
        <v>2</v>
      </c>
      <c r="V37" s="64" t="s">
        <v>2</v>
      </c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</row>
    <row r="38" spans="1:60" s="91" customFormat="1" ht="25.5">
      <c r="A38" s="92" t="s">
        <v>3</v>
      </c>
      <c r="B38" s="93" t="s">
        <v>71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</row>
    <row r="39" spans="1:60" s="91" customFormat="1">
      <c r="A39" s="95" t="s">
        <v>27</v>
      </c>
      <c r="B39" s="77" t="s">
        <v>70</v>
      </c>
      <c r="C39" s="78">
        <f t="shared" ref="C39:V39" si="8">C32</f>
        <v>0</v>
      </c>
      <c r="D39" s="78">
        <f t="shared" si="8"/>
        <v>0</v>
      </c>
      <c r="E39" s="78">
        <f t="shared" si="8"/>
        <v>0</v>
      </c>
      <c r="F39" s="78">
        <f t="shared" si="8"/>
        <v>0</v>
      </c>
      <c r="G39" s="78">
        <f t="shared" si="8"/>
        <v>0</v>
      </c>
      <c r="H39" s="78">
        <f t="shared" si="8"/>
        <v>0</v>
      </c>
      <c r="I39" s="78">
        <f t="shared" si="8"/>
        <v>0</v>
      </c>
      <c r="J39" s="78">
        <f t="shared" si="8"/>
        <v>0</v>
      </c>
      <c r="K39" s="78">
        <f t="shared" si="8"/>
        <v>0</v>
      </c>
      <c r="L39" s="78">
        <f t="shared" si="8"/>
        <v>0</v>
      </c>
      <c r="M39" s="78">
        <f t="shared" si="8"/>
        <v>0</v>
      </c>
      <c r="N39" s="78">
        <f t="shared" si="8"/>
        <v>0</v>
      </c>
      <c r="O39" s="78">
        <f t="shared" si="8"/>
        <v>0</v>
      </c>
      <c r="P39" s="78">
        <f t="shared" si="8"/>
        <v>0</v>
      </c>
      <c r="Q39" s="78">
        <f t="shared" si="8"/>
        <v>0</v>
      </c>
      <c r="R39" s="78">
        <f t="shared" si="8"/>
        <v>0</v>
      </c>
      <c r="S39" s="78">
        <f t="shared" si="8"/>
        <v>0</v>
      </c>
      <c r="T39" s="78">
        <f t="shared" si="8"/>
        <v>0</v>
      </c>
      <c r="U39" s="78">
        <f t="shared" si="8"/>
        <v>0</v>
      </c>
      <c r="V39" s="78">
        <f t="shared" si="8"/>
        <v>0</v>
      </c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</row>
    <row r="40" spans="1:60" s="91" customFormat="1">
      <c r="A40" s="95" t="s">
        <v>33</v>
      </c>
      <c r="B40" s="77" t="s">
        <v>72</v>
      </c>
      <c r="C40" s="78">
        <f t="shared" ref="C40:V40" si="9">SUM(C41:C48)</f>
        <v>0</v>
      </c>
      <c r="D40" s="78">
        <f t="shared" si="9"/>
        <v>0</v>
      </c>
      <c r="E40" s="78">
        <f t="shared" si="9"/>
        <v>0</v>
      </c>
      <c r="F40" s="78">
        <f t="shared" si="9"/>
        <v>0</v>
      </c>
      <c r="G40" s="78">
        <f t="shared" si="9"/>
        <v>0</v>
      </c>
      <c r="H40" s="78">
        <f t="shared" si="9"/>
        <v>0</v>
      </c>
      <c r="I40" s="78">
        <f t="shared" si="9"/>
        <v>0</v>
      </c>
      <c r="J40" s="78">
        <f t="shared" si="9"/>
        <v>0</v>
      </c>
      <c r="K40" s="78">
        <f t="shared" si="9"/>
        <v>0</v>
      </c>
      <c r="L40" s="78">
        <f t="shared" si="9"/>
        <v>0</v>
      </c>
      <c r="M40" s="78">
        <f t="shared" si="9"/>
        <v>0</v>
      </c>
      <c r="N40" s="78">
        <f t="shared" si="9"/>
        <v>0</v>
      </c>
      <c r="O40" s="78">
        <f t="shared" si="9"/>
        <v>0</v>
      </c>
      <c r="P40" s="78">
        <f t="shared" si="9"/>
        <v>0</v>
      </c>
      <c r="Q40" s="78">
        <f t="shared" si="9"/>
        <v>0</v>
      </c>
      <c r="R40" s="78">
        <f t="shared" si="9"/>
        <v>0</v>
      </c>
      <c r="S40" s="78">
        <f t="shared" si="9"/>
        <v>0</v>
      </c>
      <c r="T40" s="78">
        <f t="shared" si="9"/>
        <v>0</v>
      </c>
      <c r="U40" s="78">
        <f t="shared" si="9"/>
        <v>0</v>
      </c>
      <c r="V40" s="78">
        <f t="shared" si="9"/>
        <v>0</v>
      </c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</row>
    <row r="41" spans="1:60" s="91" customFormat="1">
      <c r="A41" s="96">
        <v>1</v>
      </c>
      <c r="B41" s="70" t="s">
        <v>73</v>
      </c>
      <c r="C41" s="71">
        <f t="shared" ref="C41:V41" si="10">C10</f>
        <v>0</v>
      </c>
      <c r="D41" s="71">
        <f t="shared" si="10"/>
        <v>0</v>
      </c>
      <c r="E41" s="71">
        <f t="shared" si="10"/>
        <v>0</v>
      </c>
      <c r="F41" s="71">
        <f t="shared" si="10"/>
        <v>0</v>
      </c>
      <c r="G41" s="71">
        <f t="shared" si="10"/>
        <v>0</v>
      </c>
      <c r="H41" s="71">
        <f t="shared" si="10"/>
        <v>0</v>
      </c>
      <c r="I41" s="71">
        <f t="shared" si="10"/>
        <v>0</v>
      </c>
      <c r="J41" s="71">
        <f t="shared" si="10"/>
        <v>0</v>
      </c>
      <c r="K41" s="71">
        <f t="shared" si="10"/>
        <v>0</v>
      </c>
      <c r="L41" s="71">
        <f t="shared" si="10"/>
        <v>0</v>
      </c>
      <c r="M41" s="71">
        <f t="shared" si="10"/>
        <v>0</v>
      </c>
      <c r="N41" s="71">
        <f t="shared" si="10"/>
        <v>0</v>
      </c>
      <c r="O41" s="71">
        <f t="shared" si="10"/>
        <v>0</v>
      </c>
      <c r="P41" s="71">
        <f t="shared" si="10"/>
        <v>0</v>
      </c>
      <c r="Q41" s="71">
        <f t="shared" si="10"/>
        <v>0</v>
      </c>
      <c r="R41" s="71">
        <f t="shared" si="10"/>
        <v>0</v>
      </c>
      <c r="S41" s="71">
        <f t="shared" si="10"/>
        <v>0</v>
      </c>
      <c r="T41" s="71">
        <f t="shared" si="10"/>
        <v>0</v>
      </c>
      <c r="U41" s="71">
        <f t="shared" si="10"/>
        <v>0</v>
      </c>
      <c r="V41" s="71">
        <f t="shared" si="10"/>
        <v>0</v>
      </c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</row>
    <row r="42" spans="1:60" s="91" customFormat="1">
      <c r="A42" s="96">
        <v>2</v>
      </c>
      <c r="B42" s="70" t="s">
        <v>74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</row>
    <row r="43" spans="1:60" s="91" customFormat="1" ht="25.5">
      <c r="A43" s="96">
        <v>3</v>
      </c>
      <c r="B43" s="70" t="s">
        <v>75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</row>
    <row r="44" spans="1:60" s="91" customFormat="1">
      <c r="A44" s="96">
        <v>4</v>
      </c>
      <c r="B44" s="70" t="s">
        <v>76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</row>
    <row r="45" spans="1:60" s="91" customFormat="1">
      <c r="A45" s="96">
        <v>5</v>
      </c>
      <c r="B45" s="70" t="s">
        <v>77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</row>
    <row r="46" spans="1:60" s="91" customFormat="1">
      <c r="A46" s="96">
        <v>6</v>
      </c>
      <c r="B46" s="70" t="s">
        <v>78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</row>
    <row r="47" spans="1:60" s="91" customFormat="1">
      <c r="A47" s="96">
        <v>7</v>
      </c>
      <c r="B47" s="70" t="s">
        <v>79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</row>
    <row r="48" spans="1:60" s="91" customFormat="1">
      <c r="A48" s="96">
        <v>8</v>
      </c>
      <c r="B48" s="70" t="s">
        <v>80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</row>
    <row r="49" spans="1:60" s="91" customFormat="1" ht="25.5">
      <c r="A49" s="97" t="s">
        <v>35</v>
      </c>
      <c r="B49" s="82" t="s">
        <v>81</v>
      </c>
      <c r="C49" s="83">
        <f>C39+C40</f>
        <v>0</v>
      </c>
      <c r="D49" s="83">
        <f t="shared" ref="D49:V49" si="11">D39+D40</f>
        <v>0</v>
      </c>
      <c r="E49" s="83">
        <f t="shared" si="11"/>
        <v>0</v>
      </c>
      <c r="F49" s="83">
        <f t="shared" si="11"/>
        <v>0</v>
      </c>
      <c r="G49" s="83">
        <f t="shared" si="11"/>
        <v>0</v>
      </c>
      <c r="H49" s="83">
        <f t="shared" si="11"/>
        <v>0</v>
      </c>
      <c r="I49" s="83">
        <f t="shared" si="11"/>
        <v>0</v>
      </c>
      <c r="J49" s="83">
        <f t="shared" si="11"/>
        <v>0</v>
      </c>
      <c r="K49" s="83">
        <f t="shared" si="11"/>
        <v>0</v>
      </c>
      <c r="L49" s="83">
        <f t="shared" si="11"/>
        <v>0</v>
      </c>
      <c r="M49" s="83">
        <f t="shared" si="11"/>
        <v>0</v>
      </c>
      <c r="N49" s="83">
        <f t="shared" si="11"/>
        <v>0</v>
      </c>
      <c r="O49" s="83">
        <f t="shared" si="11"/>
        <v>0</v>
      </c>
      <c r="P49" s="83">
        <f t="shared" si="11"/>
        <v>0</v>
      </c>
      <c r="Q49" s="83">
        <f t="shared" si="11"/>
        <v>0</v>
      </c>
      <c r="R49" s="83">
        <f t="shared" si="11"/>
        <v>0</v>
      </c>
      <c r="S49" s="83">
        <f t="shared" si="11"/>
        <v>0</v>
      </c>
      <c r="T49" s="83">
        <f t="shared" si="11"/>
        <v>0</v>
      </c>
      <c r="U49" s="83">
        <f t="shared" si="11"/>
        <v>0</v>
      </c>
      <c r="V49" s="83">
        <f t="shared" si="11"/>
        <v>0</v>
      </c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</row>
    <row r="50" spans="1:60" s="91" customFormat="1" ht="25.5">
      <c r="A50" s="92" t="s">
        <v>11</v>
      </c>
      <c r="B50" s="93" t="s">
        <v>82</v>
      </c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</row>
    <row r="51" spans="1:60" s="91" customFormat="1">
      <c r="A51" s="98"/>
      <c r="B51" s="70" t="s">
        <v>83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</row>
    <row r="52" spans="1:60" s="91" customFormat="1">
      <c r="A52" s="98"/>
      <c r="B52" s="70" t="s">
        <v>84</v>
      </c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</row>
    <row r="53" spans="1:60" s="91" customFormat="1" ht="25.5">
      <c r="A53" s="97" t="s">
        <v>35</v>
      </c>
      <c r="B53" s="82" t="s">
        <v>85</v>
      </c>
      <c r="C53" s="83">
        <f>C51-C52</f>
        <v>0</v>
      </c>
      <c r="D53" s="83">
        <f t="shared" ref="D53:V53" si="12">D51-D52</f>
        <v>0</v>
      </c>
      <c r="E53" s="83">
        <f t="shared" si="12"/>
        <v>0</v>
      </c>
      <c r="F53" s="83">
        <f t="shared" si="12"/>
        <v>0</v>
      </c>
      <c r="G53" s="83">
        <f t="shared" si="12"/>
        <v>0</v>
      </c>
      <c r="H53" s="83">
        <f t="shared" si="12"/>
        <v>0</v>
      </c>
      <c r="I53" s="83">
        <f t="shared" si="12"/>
        <v>0</v>
      </c>
      <c r="J53" s="83">
        <f t="shared" si="12"/>
        <v>0</v>
      </c>
      <c r="K53" s="83">
        <f t="shared" si="12"/>
        <v>0</v>
      </c>
      <c r="L53" s="83">
        <f t="shared" si="12"/>
        <v>0</v>
      </c>
      <c r="M53" s="83">
        <f t="shared" si="12"/>
        <v>0</v>
      </c>
      <c r="N53" s="83">
        <f t="shared" si="12"/>
        <v>0</v>
      </c>
      <c r="O53" s="83">
        <f t="shared" si="12"/>
        <v>0</v>
      </c>
      <c r="P53" s="83">
        <f t="shared" si="12"/>
        <v>0</v>
      </c>
      <c r="Q53" s="83">
        <f t="shared" si="12"/>
        <v>0</v>
      </c>
      <c r="R53" s="83">
        <f t="shared" si="12"/>
        <v>0</v>
      </c>
      <c r="S53" s="83">
        <f t="shared" si="12"/>
        <v>0</v>
      </c>
      <c r="T53" s="83">
        <f t="shared" si="12"/>
        <v>0</v>
      </c>
      <c r="U53" s="83">
        <f t="shared" si="12"/>
        <v>0</v>
      </c>
      <c r="V53" s="83">
        <f t="shared" si="12"/>
        <v>0</v>
      </c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</row>
    <row r="54" spans="1:60" s="91" customFormat="1" ht="25.5">
      <c r="A54" s="92" t="s">
        <v>16</v>
      </c>
      <c r="B54" s="93" t="s">
        <v>86</v>
      </c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</row>
    <row r="55" spans="1:60" s="91" customFormat="1">
      <c r="A55" s="99"/>
      <c r="B55" s="100" t="s">
        <v>83</v>
      </c>
      <c r="C55" s="71">
        <f t="shared" ref="C55:V55" si="13">SUM(C56:C61)</f>
        <v>0</v>
      </c>
      <c r="D55" s="71">
        <f t="shared" si="13"/>
        <v>0</v>
      </c>
      <c r="E55" s="71">
        <f t="shared" si="13"/>
        <v>0</v>
      </c>
      <c r="F55" s="71">
        <f t="shared" si="13"/>
        <v>0</v>
      </c>
      <c r="G55" s="71">
        <f t="shared" si="13"/>
        <v>0</v>
      </c>
      <c r="H55" s="71">
        <f t="shared" si="13"/>
        <v>0</v>
      </c>
      <c r="I55" s="71">
        <f t="shared" si="13"/>
        <v>0</v>
      </c>
      <c r="J55" s="71">
        <f t="shared" si="13"/>
        <v>0</v>
      </c>
      <c r="K55" s="71">
        <f t="shared" si="13"/>
        <v>0</v>
      </c>
      <c r="L55" s="71">
        <f t="shared" si="13"/>
        <v>0</v>
      </c>
      <c r="M55" s="71">
        <f t="shared" si="13"/>
        <v>0</v>
      </c>
      <c r="N55" s="71">
        <f t="shared" si="13"/>
        <v>0</v>
      </c>
      <c r="O55" s="71">
        <f t="shared" si="13"/>
        <v>0</v>
      </c>
      <c r="P55" s="71">
        <f t="shared" si="13"/>
        <v>0</v>
      </c>
      <c r="Q55" s="71">
        <f t="shared" si="13"/>
        <v>0</v>
      </c>
      <c r="R55" s="71">
        <f t="shared" si="13"/>
        <v>0</v>
      </c>
      <c r="S55" s="71">
        <f t="shared" si="13"/>
        <v>0</v>
      </c>
      <c r="T55" s="71">
        <f t="shared" si="13"/>
        <v>0</v>
      </c>
      <c r="U55" s="71">
        <f t="shared" si="13"/>
        <v>0</v>
      </c>
      <c r="V55" s="71">
        <f t="shared" si="13"/>
        <v>0</v>
      </c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</row>
    <row r="56" spans="1:60" s="91" customFormat="1" ht="38.25">
      <c r="A56" s="96"/>
      <c r="B56" s="101" t="s">
        <v>87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</row>
    <row r="57" spans="1:60" s="91" customFormat="1">
      <c r="A57" s="96"/>
      <c r="B57" s="101" t="s">
        <v>88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</row>
    <row r="58" spans="1:60" s="91" customFormat="1">
      <c r="A58" s="96"/>
      <c r="B58" s="101" t="s">
        <v>89</v>
      </c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</row>
    <row r="59" spans="1:60" s="91" customFormat="1">
      <c r="A59" s="96"/>
      <c r="B59" s="101" t="s">
        <v>90</v>
      </c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</row>
    <row r="60" spans="1:60" s="91" customFormat="1">
      <c r="A60" s="96"/>
      <c r="B60" s="101" t="s">
        <v>91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</row>
    <row r="61" spans="1:60" s="91" customFormat="1">
      <c r="A61" s="96"/>
      <c r="B61" s="101" t="s">
        <v>92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</row>
    <row r="62" spans="1:60" s="91" customFormat="1">
      <c r="A62" s="99"/>
      <c r="B62" s="100" t="s">
        <v>84</v>
      </c>
      <c r="C62" s="71">
        <f t="shared" ref="C62:V62" si="14">SUM(C63:C66)</f>
        <v>0</v>
      </c>
      <c r="D62" s="71">
        <f t="shared" si="14"/>
        <v>0</v>
      </c>
      <c r="E62" s="71">
        <f t="shared" si="14"/>
        <v>0</v>
      </c>
      <c r="F62" s="71">
        <f t="shared" si="14"/>
        <v>0</v>
      </c>
      <c r="G62" s="71">
        <f t="shared" si="14"/>
        <v>0</v>
      </c>
      <c r="H62" s="71">
        <f t="shared" si="14"/>
        <v>0</v>
      </c>
      <c r="I62" s="71">
        <f t="shared" si="14"/>
        <v>0</v>
      </c>
      <c r="J62" s="71">
        <f t="shared" si="14"/>
        <v>0</v>
      </c>
      <c r="K62" s="71">
        <f t="shared" si="14"/>
        <v>0</v>
      </c>
      <c r="L62" s="71">
        <f t="shared" si="14"/>
        <v>0</v>
      </c>
      <c r="M62" s="71">
        <f t="shared" si="14"/>
        <v>0</v>
      </c>
      <c r="N62" s="71">
        <f t="shared" si="14"/>
        <v>0</v>
      </c>
      <c r="O62" s="71">
        <f t="shared" si="14"/>
        <v>0</v>
      </c>
      <c r="P62" s="71">
        <f t="shared" si="14"/>
        <v>0</v>
      </c>
      <c r="Q62" s="71">
        <f t="shared" si="14"/>
        <v>0</v>
      </c>
      <c r="R62" s="71">
        <f t="shared" si="14"/>
        <v>0</v>
      </c>
      <c r="S62" s="71">
        <f t="shared" si="14"/>
        <v>0</v>
      </c>
      <c r="T62" s="71">
        <f t="shared" si="14"/>
        <v>0</v>
      </c>
      <c r="U62" s="71">
        <f t="shared" si="14"/>
        <v>0</v>
      </c>
      <c r="V62" s="71">
        <f t="shared" si="14"/>
        <v>0</v>
      </c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</row>
    <row r="63" spans="1:60" s="91" customFormat="1">
      <c r="A63" s="96"/>
      <c r="B63" s="101" t="s">
        <v>93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</row>
    <row r="64" spans="1:60" s="91" customFormat="1">
      <c r="A64" s="96"/>
      <c r="B64" s="101" t="s">
        <v>94</v>
      </c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</row>
    <row r="65" spans="1:60" s="91" customFormat="1">
      <c r="A65" s="96"/>
      <c r="B65" s="101" t="s">
        <v>95</v>
      </c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</row>
    <row r="66" spans="1:60" s="91" customFormat="1">
      <c r="A66" s="96"/>
      <c r="B66" s="101" t="s">
        <v>96</v>
      </c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</row>
    <row r="67" spans="1:60" s="91" customFormat="1" ht="25.5">
      <c r="A67" s="97" t="s">
        <v>35</v>
      </c>
      <c r="B67" s="82" t="s">
        <v>97</v>
      </c>
      <c r="C67" s="83">
        <f>C55-C62</f>
        <v>0</v>
      </c>
      <c r="D67" s="83">
        <f>D55-D62</f>
        <v>0</v>
      </c>
      <c r="E67" s="83">
        <f t="shared" ref="E67:V67" si="15">E55-E62</f>
        <v>0</v>
      </c>
      <c r="F67" s="83">
        <f t="shared" si="15"/>
        <v>0</v>
      </c>
      <c r="G67" s="83">
        <f t="shared" si="15"/>
        <v>0</v>
      </c>
      <c r="H67" s="83">
        <f t="shared" si="15"/>
        <v>0</v>
      </c>
      <c r="I67" s="83">
        <f t="shared" si="15"/>
        <v>0</v>
      </c>
      <c r="J67" s="83">
        <f t="shared" si="15"/>
        <v>0</v>
      </c>
      <c r="K67" s="83">
        <f t="shared" si="15"/>
        <v>0</v>
      </c>
      <c r="L67" s="83">
        <f t="shared" si="15"/>
        <v>0</v>
      </c>
      <c r="M67" s="83">
        <f t="shared" si="15"/>
        <v>0</v>
      </c>
      <c r="N67" s="83">
        <f t="shared" si="15"/>
        <v>0</v>
      </c>
      <c r="O67" s="83">
        <f t="shared" si="15"/>
        <v>0</v>
      </c>
      <c r="P67" s="83">
        <f t="shared" si="15"/>
        <v>0</v>
      </c>
      <c r="Q67" s="83">
        <f t="shared" si="15"/>
        <v>0</v>
      </c>
      <c r="R67" s="83">
        <f t="shared" si="15"/>
        <v>0</v>
      </c>
      <c r="S67" s="83">
        <f t="shared" si="15"/>
        <v>0</v>
      </c>
      <c r="T67" s="83">
        <f t="shared" si="15"/>
        <v>0</v>
      </c>
      <c r="U67" s="83">
        <f t="shared" si="15"/>
        <v>0</v>
      </c>
      <c r="V67" s="83">
        <f t="shared" si="15"/>
        <v>0</v>
      </c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</row>
    <row r="68" spans="1:60" s="91" customFormat="1">
      <c r="A68" s="99" t="s">
        <v>17</v>
      </c>
      <c r="B68" s="77" t="s">
        <v>98</v>
      </c>
      <c r="C68" s="71">
        <f t="shared" ref="C68:V68" si="16">C49+C53+C67</f>
        <v>0</v>
      </c>
      <c r="D68" s="71">
        <f t="shared" si="16"/>
        <v>0</v>
      </c>
      <c r="E68" s="71">
        <f t="shared" si="16"/>
        <v>0</v>
      </c>
      <c r="F68" s="71">
        <f t="shared" si="16"/>
        <v>0</v>
      </c>
      <c r="G68" s="71">
        <f t="shared" si="16"/>
        <v>0</v>
      </c>
      <c r="H68" s="71">
        <f t="shared" si="16"/>
        <v>0</v>
      </c>
      <c r="I68" s="71">
        <f t="shared" si="16"/>
        <v>0</v>
      </c>
      <c r="J68" s="71">
        <f t="shared" si="16"/>
        <v>0</v>
      </c>
      <c r="K68" s="71">
        <f t="shared" si="16"/>
        <v>0</v>
      </c>
      <c r="L68" s="71">
        <f t="shared" si="16"/>
        <v>0</v>
      </c>
      <c r="M68" s="71">
        <f t="shared" si="16"/>
        <v>0</v>
      </c>
      <c r="N68" s="71">
        <f t="shared" si="16"/>
        <v>0</v>
      </c>
      <c r="O68" s="71">
        <f t="shared" si="16"/>
        <v>0</v>
      </c>
      <c r="P68" s="71">
        <f t="shared" si="16"/>
        <v>0</v>
      </c>
      <c r="Q68" s="71">
        <f t="shared" si="16"/>
        <v>0</v>
      </c>
      <c r="R68" s="71">
        <f t="shared" si="16"/>
        <v>0</v>
      </c>
      <c r="S68" s="71">
        <f t="shared" si="16"/>
        <v>0</v>
      </c>
      <c r="T68" s="71">
        <f t="shared" si="16"/>
        <v>0</v>
      </c>
      <c r="U68" s="71">
        <f t="shared" si="16"/>
        <v>0</v>
      </c>
      <c r="V68" s="71">
        <f t="shared" si="16"/>
        <v>0</v>
      </c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</row>
    <row r="69" spans="1:60" s="91" customFormat="1">
      <c r="A69" s="99" t="s">
        <v>19</v>
      </c>
      <c r="B69" s="77" t="s">
        <v>99</v>
      </c>
      <c r="C69" s="71"/>
      <c r="D69" s="71">
        <f>C70</f>
        <v>0</v>
      </c>
      <c r="E69" s="71">
        <f>D70</f>
        <v>0</v>
      </c>
      <c r="F69" s="71">
        <f t="shared" ref="F69:V69" si="17">E70</f>
        <v>0</v>
      </c>
      <c r="G69" s="71">
        <f t="shared" si="17"/>
        <v>0</v>
      </c>
      <c r="H69" s="71">
        <f t="shared" si="17"/>
        <v>0</v>
      </c>
      <c r="I69" s="71">
        <f t="shared" si="17"/>
        <v>0</v>
      </c>
      <c r="J69" s="71">
        <f t="shared" si="17"/>
        <v>0</v>
      </c>
      <c r="K69" s="71">
        <f t="shared" si="17"/>
        <v>0</v>
      </c>
      <c r="L69" s="71">
        <f t="shared" si="17"/>
        <v>0</v>
      </c>
      <c r="M69" s="71">
        <f t="shared" si="17"/>
        <v>0</v>
      </c>
      <c r="N69" s="71">
        <f t="shared" si="17"/>
        <v>0</v>
      </c>
      <c r="O69" s="71">
        <f t="shared" si="17"/>
        <v>0</v>
      </c>
      <c r="P69" s="71">
        <f t="shared" si="17"/>
        <v>0</v>
      </c>
      <c r="Q69" s="71">
        <f t="shared" si="17"/>
        <v>0</v>
      </c>
      <c r="R69" s="71">
        <f t="shared" si="17"/>
        <v>0</v>
      </c>
      <c r="S69" s="71">
        <f t="shared" si="17"/>
        <v>0</v>
      </c>
      <c r="T69" s="71">
        <f t="shared" si="17"/>
        <v>0</v>
      </c>
      <c r="U69" s="71">
        <f t="shared" si="17"/>
        <v>0</v>
      </c>
      <c r="V69" s="71">
        <f t="shared" si="17"/>
        <v>0</v>
      </c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</row>
    <row r="70" spans="1:60" s="91" customFormat="1">
      <c r="A70" s="102" t="s">
        <v>20</v>
      </c>
      <c r="B70" s="103" t="s">
        <v>100</v>
      </c>
      <c r="C70" s="104">
        <f>C68+C69</f>
        <v>0</v>
      </c>
      <c r="D70" s="104">
        <f>D68+D69</f>
        <v>0</v>
      </c>
      <c r="E70" s="104">
        <f t="shared" ref="E70:V70" si="18">E68+E69</f>
        <v>0</v>
      </c>
      <c r="F70" s="104">
        <f t="shared" si="18"/>
        <v>0</v>
      </c>
      <c r="G70" s="104">
        <f t="shared" si="18"/>
        <v>0</v>
      </c>
      <c r="H70" s="104">
        <f t="shared" si="18"/>
        <v>0</v>
      </c>
      <c r="I70" s="104">
        <f t="shared" si="18"/>
        <v>0</v>
      </c>
      <c r="J70" s="104">
        <f t="shared" si="18"/>
        <v>0</v>
      </c>
      <c r="K70" s="104">
        <f t="shared" si="18"/>
        <v>0</v>
      </c>
      <c r="L70" s="104">
        <f t="shared" si="18"/>
        <v>0</v>
      </c>
      <c r="M70" s="104">
        <f t="shared" si="18"/>
        <v>0</v>
      </c>
      <c r="N70" s="104">
        <f t="shared" si="18"/>
        <v>0</v>
      </c>
      <c r="O70" s="104">
        <f t="shared" si="18"/>
        <v>0</v>
      </c>
      <c r="P70" s="104">
        <f t="shared" si="18"/>
        <v>0</v>
      </c>
      <c r="Q70" s="104">
        <f t="shared" si="18"/>
        <v>0</v>
      </c>
      <c r="R70" s="104">
        <f t="shared" si="18"/>
        <v>0</v>
      </c>
      <c r="S70" s="104">
        <f t="shared" si="18"/>
        <v>0</v>
      </c>
      <c r="T70" s="104">
        <f t="shared" si="18"/>
        <v>0</v>
      </c>
      <c r="U70" s="104">
        <f t="shared" si="18"/>
        <v>0</v>
      </c>
      <c r="V70" s="104">
        <f t="shared" si="18"/>
        <v>0</v>
      </c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</row>
    <row r="71" spans="1:60" s="91" customFormat="1">
      <c r="A71" s="105"/>
      <c r="B71" s="88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</row>
    <row r="72" spans="1:60">
      <c r="A72" s="107"/>
    </row>
    <row r="73" spans="1:60" s="58" customFormat="1">
      <c r="A73" s="53" t="s">
        <v>108</v>
      </c>
      <c r="B73" s="53"/>
      <c r="C73" s="54"/>
      <c r="D73" s="54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</row>
    <row r="74" spans="1:60" s="65" customFormat="1">
      <c r="A74" s="110"/>
      <c r="B74" s="111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</row>
    <row r="75" spans="1:60" s="65" customFormat="1">
      <c r="A75" s="62" t="s">
        <v>0</v>
      </c>
      <c r="B75" s="63" t="s">
        <v>1</v>
      </c>
      <c r="C75" s="64" t="s">
        <v>2</v>
      </c>
      <c r="D75" s="64" t="s">
        <v>2</v>
      </c>
      <c r="E75" s="64" t="s">
        <v>2</v>
      </c>
      <c r="F75" s="64" t="s">
        <v>2</v>
      </c>
      <c r="G75" s="64" t="s">
        <v>2</v>
      </c>
      <c r="H75" s="64" t="s">
        <v>2</v>
      </c>
      <c r="I75" s="64" t="s">
        <v>2</v>
      </c>
      <c r="J75" s="64" t="s">
        <v>2</v>
      </c>
      <c r="K75" s="64" t="s">
        <v>2</v>
      </c>
      <c r="L75" s="64" t="s">
        <v>2</v>
      </c>
      <c r="M75" s="64" t="s">
        <v>2</v>
      </c>
      <c r="N75" s="64" t="s">
        <v>2</v>
      </c>
      <c r="O75" s="64" t="s">
        <v>2</v>
      </c>
      <c r="P75" s="64" t="s">
        <v>2</v>
      </c>
      <c r="Q75" s="64" t="s">
        <v>2</v>
      </c>
      <c r="R75" s="64" t="s">
        <v>2</v>
      </c>
      <c r="S75" s="64" t="s">
        <v>2</v>
      </c>
      <c r="T75" s="64" t="s">
        <v>2</v>
      </c>
      <c r="U75" s="64" t="s">
        <v>2</v>
      </c>
      <c r="V75" s="64" t="s">
        <v>2</v>
      </c>
    </row>
    <row r="76" spans="1:60">
      <c r="A76" s="76" t="s">
        <v>101</v>
      </c>
      <c r="B76" s="113" t="s">
        <v>109</v>
      </c>
      <c r="C76" s="78">
        <f t="shared" ref="C76:V76" si="19">C77+C78</f>
        <v>0</v>
      </c>
      <c r="D76" s="78">
        <f t="shared" si="19"/>
        <v>0</v>
      </c>
      <c r="E76" s="78">
        <f t="shared" si="19"/>
        <v>0</v>
      </c>
      <c r="F76" s="78">
        <f t="shared" si="19"/>
        <v>0</v>
      </c>
      <c r="G76" s="78">
        <f t="shared" si="19"/>
        <v>0</v>
      </c>
      <c r="H76" s="78">
        <f t="shared" si="19"/>
        <v>0</v>
      </c>
      <c r="I76" s="78">
        <f t="shared" si="19"/>
        <v>0</v>
      </c>
      <c r="J76" s="78">
        <f t="shared" si="19"/>
        <v>0</v>
      </c>
      <c r="K76" s="78">
        <f t="shared" si="19"/>
        <v>0</v>
      </c>
      <c r="L76" s="78">
        <f t="shared" si="19"/>
        <v>0</v>
      </c>
      <c r="M76" s="78">
        <f t="shared" si="19"/>
        <v>0</v>
      </c>
      <c r="N76" s="78">
        <f t="shared" si="19"/>
        <v>0</v>
      </c>
      <c r="O76" s="78">
        <f t="shared" si="19"/>
        <v>0</v>
      </c>
      <c r="P76" s="78">
        <f t="shared" si="19"/>
        <v>0</v>
      </c>
      <c r="Q76" s="78">
        <f t="shared" si="19"/>
        <v>0</v>
      </c>
      <c r="R76" s="78">
        <f t="shared" si="19"/>
        <v>0</v>
      </c>
      <c r="S76" s="78">
        <f t="shared" si="19"/>
        <v>0</v>
      </c>
      <c r="T76" s="78">
        <f t="shared" si="19"/>
        <v>0</v>
      </c>
      <c r="U76" s="78">
        <f t="shared" si="19"/>
        <v>0</v>
      </c>
      <c r="V76" s="78">
        <f t="shared" si="19"/>
        <v>0</v>
      </c>
    </row>
    <row r="77" spans="1:60" ht="25.5">
      <c r="A77" s="108" t="s">
        <v>12</v>
      </c>
      <c r="B77" s="70" t="s">
        <v>110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</row>
    <row r="78" spans="1:60">
      <c r="A78" s="108" t="s">
        <v>14</v>
      </c>
      <c r="B78" s="114" t="s">
        <v>111</v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</row>
    <row r="79" spans="1:60">
      <c r="A79" s="76" t="s">
        <v>102</v>
      </c>
      <c r="B79" s="113" t="s">
        <v>112</v>
      </c>
      <c r="C79" s="78">
        <f t="shared" ref="C79:V79" si="20">SUM(C80:C82)</f>
        <v>0</v>
      </c>
      <c r="D79" s="78">
        <f t="shared" si="20"/>
        <v>0</v>
      </c>
      <c r="E79" s="78">
        <f t="shared" si="20"/>
        <v>0</v>
      </c>
      <c r="F79" s="78">
        <f t="shared" si="20"/>
        <v>0</v>
      </c>
      <c r="G79" s="78">
        <f t="shared" si="20"/>
        <v>0</v>
      </c>
      <c r="H79" s="78">
        <f t="shared" si="20"/>
        <v>0</v>
      </c>
      <c r="I79" s="78">
        <f t="shared" si="20"/>
        <v>0</v>
      </c>
      <c r="J79" s="78">
        <f t="shared" si="20"/>
        <v>0</v>
      </c>
      <c r="K79" s="78">
        <f t="shared" si="20"/>
        <v>0</v>
      </c>
      <c r="L79" s="78">
        <f t="shared" si="20"/>
        <v>0</v>
      </c>
      <c r="M79" s="78">
        <f t="shared" si="20"/>
        <v>0</v>
      </c>
      <c r="N79" s="78">
        <f t="shared" si="20"/>
        <v>0</v>
      </c>
      <c r="O79" s="78">
        <f t="shared" si="20"/>
        <v>0</v>
      </c>
      <c r="P79" s="78">
        <f t="shared" si="20"/>
        <v>0</v>
      </c>
      <c r="Q79" s="78">
        <f t="shared" si="20"/>
        <v>0</v>
      </c>
      <c r="R79" s="78">
        <f t="shared" si="20"/>
        <v>0</v>
      </c>
      <c r="S79" s="78">
        <f t="shared" si="20"/>
        <v>0</v>
      </c>
      <c r="T79" s="78">
        <f t="shared" si="20"/>
        <v>0</v>
      </c>
      <c r="U79" s="78">
        <f t="shared" si="20"/>
        <v>0</v>
      </c>
      <c r="V79" s="78">
        <f t="shared" si="20"/>
        <v>0</v>
      </c>
    </row>
    <row r="80" spans="1:60">
      <c r="A80" s="108" t="s">
        <v>12</v>
      </c>
      <c r="B80" s="114" t="s">
        <v>236</v>
      </c>
      <c r="C80" s="243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</row>
    <row r="81" spans="1:60">
      <c r="A81" s="108" t="s">
        <v>14</v>
      </c>
      <c r="B81" s="115" t="s">
        <v>113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</row>
    <row r="82" spans="1:60">
      <c r="A82" s="108" t="s">
        <v>107</v>
      </c>
      <c r="B82" s="114" t="s">
        <v>114</v>
      </c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</row>
    <row r="83" spans="1:60">
      <c r="A83" s="81" t="s">
        <v>103</v>
      </c>
      <c r="B83" s="116" t="s">
        <v>115</v>
      </c>
      <c r="C83" s="83">
        <f t="shared" ref="C83:V83" si="21">C76-C79</f>
        <v>0</v>
      </c>
      <c r="D83" s="83">
        <f t="shared" si="21"/>
        <v>0</v>
      </c>
      <c r="E83" s="83">
        <f t="shared" si="21"/>
        <v>0</v>
      </c>
      <c r="F83" s="83">
        <f t="shared" si="21"/>
        <v>0</v>
      </c>
      <c r="G83" s="83">
        <f t="shared" si="21"/>
        <v>0</v>
      </c>
      <c r="H83" s="83">
        <f t="shared" si="21"/>
        <v>0</v>
      </c>
      <c r="I83" s="83">
        <f t="shared" si="21"/>
        <v>0</v>
      </c>
      <c r="J83" s="83">
        <f t="shared" si="21"/>
        <v>0</v>
      </c>
      <c r="K83" s="83">
        <f t="shared" si="21"/>
        <v>0</v>
      </c>
      <c r="L83" s="83">
        <f t="shared" si="21"/>
        <v>0</v>
      </c>
      <c r="M83" s="83">
        <f t="shared" si="21"/>
        <v>0</v>
      </c>
      <c r="N83" s="83">
        <f t="shared" si="21"/>
        <v>0</v>
      </c>
      <c r="O83" s="83">
        <f t="shared" si="21"/>
        <v>0</v>
      </c>
      <c r="P83" s="83">
        <f t="shared" si="21"/>
        <v>0</v>
      </c>
      <c r="Q83" s="83">
        <f t="shared" si="21"/>
        <v>0</v>
      </c>
      <c r="R83" s="83">
        <f t="shared" si="21"/>
        <v>0</v>
      </c>
      <c r="S83" s="83">
        <f t="shared" si="21"/>
        <v>0</v>
      </c>
      <c r="T83" s="83">
        <f t="shared" si="21"/>
        <v>0</v>
      </c>
      <c r="U83" s="83">
        <f t="shared" si="21"/>
        <v>0</v>
      </c>
      <c r="V83" s="83">
        <f t="shared" si="21"/>
        <v>0</v>
      </c>
    </row>
    <row r="84" spans="1:60" s="91" customFormat="1" ht="15.75">
      <c r="A84" s="72" t="s">
        <v>104</v>
      </c>
      <c r="B84" s="117" t="s">
        <v>116</v>
      </c>
      <c r="C84" s="118">
        <v>1</v>
      </c>
      <c r="D84" s="118">
        <f>C84/(1+$C$86)</f>
        <v>0.96153846153846145</v>
      </c>
      <c r="E84" s="118">
        <f>D84/(1+$C$86)</f>
        <v>0.92455621301775137</v>
      </c>
      <c r="F84" s="118">
        <f t="shared" ref="F84:V84" si="22">E84/(1+$C$86)</f>
        <v>0.88899635867091475</v>
      </c>
      <c r="G84" s="118">
        <f t="shared" si="22"/>
        <v>0.85480419102972571</v>
      </c>
      <c r="H84" s="118">
        <f t="shared" si="22"/>
        <v>0.82192710675935166</v>
      </c>
      <c r="I84" s="118">
        <f t="shared" si="22"/>
        <v>0.79031452573014582</v>
      </c>
      <c r="J84" s="118">
        <f t="shared" si="22"/>
        <v>0.75991781320206331</v>
      </c>
      <c r="K84" s="118">
        <f t="shared" si="22"/>
        <v>0.73069020500198389</v>
      </c>
      <c r="L84" s="118">
        <f t="shared" si="22"/>
        <v>0.70258673557883067</v>
      </c>
      <c r="M84" s="118">
        <f t="shared" si="22"/>
        <v>0.67556416882579873</v>
      </c>
      <c r="N84" s="118">
        <f t="shared" si="22"/>
        <v>0.64958093156326802</v>
      </c>
      <c r="O84" s="118">
        <f t="shared" si="22"/>
        <v>0.62459704958006534</v>
      </c>
      <c r="P84" s="118">
        <f t="shared" si="22"/>
        <v>0.60057408613467822</v>
      </c>
      <c r="Q84" s="118">
        <f t="shared" si="22"/>
        <v>0.57747508282180593</v>
      </c>
      <c r="R84" s="118">
        <f t="shared" si="22"/>
        <v>0.55526450271327488</v>
      </c>
      <c r="S84" s="118">
        <f t="shared" si="22"/>
        <v>0.53390817568584126</v>
      </c>
      <c r="T84" s="118">
        <f t="shared" si="22"/>
        <v>0.51337324585177047</v>
      </c>
      <c r="U84" s="118">
        <f t="shared" si="22"/>
        <v>0.49362812101131776</v>
      </c>
      <c r="V84" s="118">
        <f t="shared" si="22"/>
        <v>0.47464242404934398</v>
      </c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</row>
    <row r="85" spans="1:60">
      <c r="A85" s="81" t="s">
        <v>105</v>
      </c>
      <c r="B85" s="116" t="s">
        <v>117</v>
      </c>
      <c r="C85" s="83">
        <f>C83*C84</f>
        <v>0</v>
      </c>
      <c r="D85" s="83">
        <f t="shared" ref="D85:V85" si="23">D83*D84</f>
        <v>0</v>
      </c>
      <c r="E85" s="83">
        <f t="shared" si="23"/>
        <v>0</v>
      </c>
      <c r="F85" s="83">
        <f t="shared" si="23"/>
        <v>0</v>
      </c>
      <c r="G85" s="83">
        <f t="shared" si="23"/>
        <v>0</v>
      </c>
      <c r="H85" s="83">
        <f t="shared" si="23"/>
        <v>0</v>
      </c>
      <c r="I85" s="83">
        <f t="shared" si="23"/>
        <v>0</v>
      </c>
      <c r="J85" s="83">
        <f t="shared" si="23"/>
        <v>0</v>
      </c>
      <c r="K85" s="83">
        <f t="shared" si="23"/>
        <v>0</v>
      </c>
      <c r="L85" s="83">
        <f t="shared" si="23"/>
        <v>0</v>
      </c>
      <c r="M85" s="83">
        <f t="shared" si="23"/>
        <v>0</v>
      </c>
      <c r="N85" s="83">
        <f t="shared" si="23"/>
        <v>0</v>
      </c>
      <c r="O85" s="83">
        <f t="shared" si="23"/>
        <v>0</v>
      </c>
      <c r="P85" s="83">
        <f t="shared" si="23"/>
        <v>0</v>
      </c>
      <c r="Q85" s="83">
        <f t="shared" si="23"/>
        <v>0</v>
      </c>
      <c r="R85" s="83">
        <f t="shared" si="23"/>
        <v>0</v>
      </c>
      <c r="S85" s="83">
        <f t="shared" si="23"/>
        <v>0</v>
      </c>
      <c r="T85" s="83">
        <f t="shared" si="23"/>
        <v>0</v>
      </c>
      <c r="U85" s="83">
        <f t="shared" si="23"/>
        <v>0</v>
      </c>
      <c r="V85" s="83">
        <f t="shared" si="23"/>
        <v>0</v>
      </c>
    </row>
    <row r="86" spans="1:60">
      <c r="A86" s="107"/>
      <c r="B86" s="77" t="s">
        <v>118</v>
      </c>
      <c r="C86" s="119">
        <v>0.04</v>
      </c>
    </row>
    <row r="87" spans="1:60" ht="25.5">
      <c r="A87" s="107"/>
      <c r="B87" s="77" t="s">
        <v>119</v>
      </c>
      <c r="C87" s="120">
        <f>SUM(C85:V85)</f>
        <v>0</v>
      </c>
    </row>
    <row r="88" spans="1:60" ht="25.5">
      <c r="A88" s="107"/>
      <c r="B88" s="77" t="s">
        <v>120</v>
      </c>
      <c r="C88" s="121" t="e">
        <f>IRR(C83:V83)</f>
        <v>#NUM!</v>
      </c>
    </row>
    <row r="89" spans="1:60">
      <c r="A89" s="107"/>
    </row>
    <row r="91" spans="1:60">
      <c r="A91" s="122" t="s">
        <v>228</v>
      </c>
      <c r="B91" s="53"/>
      <c r="C91" s="122"/>
      <c r="D91" s="122"/>
      <c r="E91" s="122"/>
      <c r="F91" s="123"/>
      <c r="G91" s="123"/>
      <c r="R91" s="60"/>
      <c r="S91" s="60"/>
      <c r="T91" s="60"/>
      <c r="U91" s="60"/>
      <c r="V91" s="60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</row>
    <row r="92" spans="1:60">
      <c r="A92" s="110"/>
      <c r="B92" s="111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60"/>
      <c r="S92" s="60"/>
      <c r="T92" s="60"/>
      <c r="U92" s="60"/>
      <c r="V92" s="60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</row>
    <row r="93" spans="1:60">
      <c r="A93" s="62" t="s">
        <v>0</v>
      </c>
      <c r="B93" s="63" t="s">
        <v>1</v>
      </c>
      <c r="C93" s="64" t="s">
        <v>2</v>
      </c>
      <c r="D93" s="64" t="s">
        <v>2</v>
      </c>
      <c r="E93" s="64" t="s">
        <v>2</v>
      </c>
      <c r="F93" s="64" t="s">
        <v>2</v>
      </c>
      <c r="G93" s="64" t="s">
        <v>2</v>
      </c>
      <c r="H93" s="64" t="s">
        <v>2</v>
      </c>
      <c r="I93" s="64" t="s">
        <v>2</v>
      </c>
      <c r="J93" s="64" t="s">
        <v>2</v>
      </c>
      <c r="K93" s="64" t="s">
        <v>2</v>
      </c>
      <c r="L93" s="64" t="s">
        <v>2</v>
      </c>
      <c r="M93" s="64" t="s">
        <v>2</v>
      </c>
      <c r="N93" s="64" t="s">
        <v>2</v>
      </c>
      <c r="O93" s="64" t="s">
        <v>2</v>
      </c>
      <c r="P93" s="64" t="s">
        <v>2</v>
      </c>
      <c r="Q93" s="64" t="s">
        <v>2</v>
      </c>
      <c r="R93" s="60"/>
      <c r="S93" s="60"/>
      <c r="T93" s="60"/>
      <c r="U93" s="60"/>
      <c r="V93" s="60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</row>
    <row r="94" spans="1:60">
      <c r="A94" s="76" t="s">
        <v>101</v>
      </c>
      <c r="B94" s="124" t="s">
        <v>121</v>
      </c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60"/>
      <c r="S94" s="60"/>
      <c r="T94" s="60"/>
      <c r="U94" s="60"/>
      <c r="V94" s="60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</row>
    <row r="95" spans="1:60">
      <c r="A95" s="69">
        <v>1</v>
      </c>
      <c r="B95" s="125" t="s">
        <v>122</v>
      </c>
      <c r="C95" s="71">
        <f>SUM(C96:C97)</f>
        <v>0</v>
      </c>
      <c r="D95" s="71">
        <f t="shared" ref="D95:Q95" si="24">SUM(D96:D97)</f>
        <v>0</v>
      </c>
      <c r="E95" s="71">
        <f t="shared" si="24"/>
        <v>0</v>
      </c>
      <c r="F95" s="71">
        <f t="shared" si="24"/>
        <v>0</v>
      </c>
      <c r="G95" s="71">
        <f t="shared" si="24"/>
        <v>0</v>
      </c>
      <c r="H95" s="71">
        <f t="shared" si="24"/>
        <v>0</v>
      </c>
      <c r="I95" s="71">
        <f t="shared" si="24"/>
        <v>0</v>
      </c>
      <c r="J95" s="71">
        <f t="shared" si="24"/>
        <v>0</v>
      </c>
      <c r="K95" s="71">
        <f t="shared" si="24"/>
        <v>0</v>
      </c>
      <c r="L95" s="71">
        <f t="shared" si="24"/>
        <v>0</v>
      </c>
      <c r="M95" s="71">
        <f t="shared" si="24"/>
        <v>0</v>
      </c>
      <c r="N95" s="71">
        <f t="shared" si="24"/>
        <v>0</v>
      </c>
      <c r="O95" s="71">
        <f t="shared" si="24"/>
        <v>0</v>
      </c>
      <c r="P95" s="71">
        <f t="shared" si="24"/>
        <v>0</v>
      </c>
      <c r="Q95" s="71">
        <f t="shared" si="24"/>
        <v>0</v>
      </c>
      <c r="R95" s="60"/>
      <c r="S95" s="60"/>
      <c r="T95" s="60"/>
      <c r="U95" s="60"/>
      <c r="V95" s="60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</row>
    <row r="96" spans="1:60">
      <c r="A96" s="69" t="s">
        <v>7</v>
      </c>
      <c r="B96" s="126" t="s">
        <v>123</v>
      </c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60"/>
      <c r="S96" s="60"/>
      <c r="T96" s="60"/>
      <c r="U96" s="60"/>
      <c r="V96" s="60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</row>
    <row r="97" spans="1:60">
      <c r="A97" s="69" t="s">
        <v>8</v>
      </c>
      <c r="B97" s="126" t="s">
        <v>123</v>
      </c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60"/>
      <c r="S97" s="60"/>
      <c r="T97" s="60"/>
      <c r="U97" s="60"/>
      <c r="V97" s="60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</row>
    <row r="98" spans="1:60">
      <c r="A98" s="69"/>
      <c r="B98" s="124" t="s">
        <v>124</v>
      </c>
      <c r="C98" s="71">
        <f>C94+C95</f>
        <v>0</v>
      </c>
      <c r="D98" s="71">
        <f t="shared" ref="D98:Q98" si="25">D94+D95</f>
        <v>0</v>
      </c>
      <c r="E98" s="71">
        <f t="shared" si="25"/>
        <v>0</v>
      </c>
      <c r="F98" s="71">
        <f t="shared" si="25"/>
        <v>0</v>
      </c>
      <c r="G98" s="71">
        <f t="shared" si="25"/>
        <v>0</v>
      </c>
      <c r="H98" s="71">
        <f t="shared" si="25"/>
        <v>0</v>
      </c>
      <c r="I98" s="71">
        <f t="shared" si="25"/>
        <v>0</v>
      </c>
      <c r="J98" s="71">
        <f t="shared" si="25"/>
        <v>0</v>
      </c>
      <c r="K98" s="71">
        <f t="shared" si="25"/>
        <v>0</v>
      </c>
      <c r="L98" s="71">
        <f t="shared" si="25"/>
        <v>0</v>
      </c>
      <c r="M98" s="71">
        <f t="shared" si="25"/>
        <v>0</v>
      </c>
      <c r="N98" s="71">
        <f t="shared" si="25"/>
        <v>0</v>
      </c>
      <c r="O98" s="71">
        <f t="shared" si="25"/>
        <v>0</v>
      </c>
      <c r="P98" s="71">
        <f t="shared" si="25"/>
        <v>0</v>
      </c>
      <c r="Q98" s="71">
        <f t="shared" si="25"/>
        <v>0</v>
      </c>
      <c r="R98" s="60"/>
      <c r="S98" s="60"/>
      <c r="T98" s="60"/>
      <c r="U98" s="60"/>
      <c r="V98" s="60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</row>
    <row r="99" spans="1:60">
      <c r="A99" s="76" t="s">
        <v>102</v>
      </c>
      <c r="B99" s="124" t="s">
        <v>125</v>
      </c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60"/>
      <c r="S99" s="60"/>
      <c r="T99" s="60"/>
      <c r="U99" s="60"/>
      <c r="V99" s="60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</row>
    <row r="100" spans="1:60">
      <c r="A100" s="69">
        <v>1</v>
      </c>
      <c r="B100" s="125" t="s">
        <v>126</v>
      </c>
      <c r="C100" s="71">
        <f>SUM(C101:C105)</f>
        <v>0</v>
      </c>
      <c r="D100" s="71">
        <f t="shared" ref="D100:Q100" si="26">SUM(D101:D105)</f>
        <v>0</v>
      </c>
      <c r="E100" s="71">
        <f t="shared" si="26"/>
        <v>0</v>
      </c>
      <c r="F100" s="71">
        <f t="shared" si="26"/>
        <v>0</v>
      </c>
      <c r="G100" s="71">
        <f t="shared" si="26"/>
        <v>0</v>
      </c>
      <c r="H100" s="71">
        <f t="shared" si="26"/>
        <v>0</v>
      </c>
      <c r="I100" s="71">
        <f t="shared" si="26"/>
        <v>0</v>
      </c>
      <c r="J100" s="71">
        <f t="shared" si="26"/>
        <v>0</v>
      </c>
      <c r="K100" s="71">
        <f t="shared" si="26"/>
        <v>0</v>
      </c>
      <c r="L100" s="71">
        <f t="shared" si="26"/>
        <v>0</v>
      </c>
      <c r="M100" s="71">
        <f t="shared" si="26"/>
        <v>0</v>
      </c>
      <c r="N100" s="71">
        <f t="shared" si="26"/>
        <v>0</v>
      </c>
      <c r="O100" s="71">
        <f t="shared" si="26"/>
        <v>0</v>
      </c>
      <c r="P100" s="71">
        <f t="shared" si="26"/>
        <v>0</v>
      </c>
      <c r="Q100" s="71">
        <f t="shared" si="26"/>
        <v>0</v>
      </c>
      <c r="R100" s="60"/>
      <c r="S100" s="60"/>
      <c r="T100" s="60"/>
      <c r="U100" s="60"/>
      <c r="V100" s="60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</row>
    <row r="101" spans="1:60">
      <c r="A101" s="108" t="s">
        <v>127</v>
      </c>
      <c r="B101" s="126" t="s">
        <v>128</v>
      </c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60"/>
      <c r="S101" s="60"/>
      <c r="T101" s="60"/>
      <c r="U101" s="60"/>
      <c r="V101" s="60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</row>
    <row r="102" spans="1:60">
      <c r="A102" s="108" t="s">
        <v>129</v>
      </c>
      <c r="B102" s="126" t="s">
        <v>130</v>
      </c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60"/>
      <c r="S102" s="60"/>
      <c r="T102" s="60"/>
      <c r="U102" s="60"/>
      <c r="V102" s="60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</row>
    <row r="103" spans="1:60">
      <c r="A103" s="108" t="s">
        <v>131</v>
      </c>
      <c r="B103" s="126" t="s">
        <v>123</v>
      </c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60"/>
      <c r="S103" s="60"/>
      <c r="T103" s="60"/>
      <c r="U103" s="60"/>
      <c r="V103" s="60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</row>
    <row r="104" spans="1:60">
      <c r="A104" s="108" t="s">
        <v>132</v>
      </c>
      <c r="B104" s="126" t="s">
        <v>123</v>
      </c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60"/>
      <c r="S104" s="60"/>
      <c r="T104" s="60"/>
      <c r="U104" s="60"/>
      <c r="V104" s="60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</row>
    <row r="105" spans="1:60">
      <c r="A105" s="69" t="s">
        <v>133</v>
      </c>
      <c r="B105" s="126" t="s">
        <v>123</v>
      </c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60"/>
      <c r="S105" s="60"/>
      <c r="T105" s="60"/>
      <c r="U105" s="60"/>
      <c r="V105" s="60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</row>
    <row r="106" spans="1:60">
      <c r="A106" s="69"/>
      <c r="B106" s="124" t="s">
        <v>134</v>
      </c>
      <c r="C106" s="71">
        <f>C99+C100</f>
        <v>0</v>
      </c>
      <c r="D106" s="71">
        <f t="shared" ref="D106:Q106" si="27">D99+D100</f>
        <v>0</v>
      </c>
      <c r="E106" s="71">
        <f t="shared" si="27"/>
        <v>0</v>
      </c>
      <c r="F106" s="71">
        <f t="shared" si="27"/>
        <v>0</v>
      </c>
      <c r="G106" s="71">
        <f t="shared" si="27"/>
        <v>0</v>
      </c>
      <c r="H106" s="71">
        <f t="shared" si="27"/>
        <v>0</v>
      </c>
      <c r="I106" s="71">
        <f t="shared" si="27"/>
        <v>0</v>
      </c>
      <c r="J106" s="71">
        <f t="shared" si="27"/>
        <v>0</v>
      </c>
      <c r="K106" s="71">
        <f t="shared" si="27"/>
        <v>0</v>
      </c>
      <c r="L106" s="71">
        <f t="shared" si="27"/>
        <v>0</v>
      </c>
      <c r="M106" s="71">
        <f t="shared" si="27"/>
        <v>0</v>
      </c>
      <c r="N106" s="71">
        <f t="shared" si="27"/>
        <v>0</v>
      </c>
      <c r="O106" s="71">
        <f t="shared" si="27"/>
        <v>0</v>
      </c>
      <c r="P106" s="71">
        <f t="shared" si="27"/>
        <v>0</v>
      </c>
      <c r="Q106" s="71">
        <f t="shared" si="27"/>
        <v>0</v>
      </c>
      <c r="R106" s="60"/>
      <c r="S106" s="60"/>
      <c r="T106" s="60"/>
      <c r="U106" s="60"/>
      <c r="V106" s="60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</row>
    <row r="107" spans="1:60" ht="25.5">
      <c r="A107" s="127" t="s">
        <v>103</v>
      </c>
      <c r="B107" s="124" t="s">
        <v>135</v>
      </c>
      <c r="C107" s="128">
        <f>C98-C106</f>
        <v>0</v>
      </c>
      <c r="D107" s="128">
        <f t="shared" ref="D107:Q107" si="28">D98-D106</f>
        <v>0</v>
      </c>
      <c r="E107" s="128">
        <f t="shared" si="28"/>
        <v>0</v>
      </c>
      <c r="F107" s="128">
        <f t="shared" si="28"/>
        <v>0</v>
      </c>
      <c r="G107" s="128">
        <f t="shared" si="28"/>
        <v>0</v>
      </c>
      <c r="H107" s="128">
        <f t="shared" si="28"/>
        <v>0</v>
      </c>
      <c r="I107" s="128">
        <f t="shared" si="28"/>
        <v>0</v>
      </c>
      <c r="J107" s="128">
        <f t="shared" si="28"/>
        <v>0</v>
      </c>
      <c r="K107" s="128">
        <f t="shared" si="28"/>
        <v>0</v>
      </c>
      <c r="L107" s="128">
        <f t="shared" si="28"/>
        <v>0</v>
      </c>
      <c r="M107" s="128">
        <f t="shared" si="28"/>
        <v>0</v>
      </c>
      <c r="N107" s="128">
        <f t="shared" si="28"/>
        <v>0</v>
      </c>
      <c r="O107" s="128">
        <f t="shared" si="28"/>
        <v>0</v>
      </c>
      <c r="P107" s="128">
        <f t="shared" si="28"/>
        <v>0</v>
      </c>
      <c r="Q107" s="128">
        <f t="shared" si="28"/>
        <v>0</v>
      </c>
      <c r="R107" s="60"/>
      <c r="S107" s="60"/>
      <c r="T107" s="60"/>
      <c r="U107" s="60"/>
      <c r="V107" s="60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</row>
    <row r="108" spans="1:60">
      <c r="A108" s="109" t="s">
        <v>104</v>
      </c>
      <c r="B108" s="124" t="s">
        <v>136</v>
      </c>
      <c r="C108" s="78">
        <f>C109-C114</f>
        <v>0</v>
      </c>
      <c r="D108" s="78">
        <f t="shared" ref="D108:Q108" si="29">D109-D114</f>
        <v>0</v>
      </c>
      <c r="E108" s="78">
        <f t="shared" si="29"/>
        <v>0</v>
      </c>
      <c r="F108" s="78">
        <f t="shared" si="29"/>
        <v>0</v>
      </c>
      <c r="G108" s="78">
        <f t="shared" si="29"/>
        <v>0</v>
      </c>
      <c r="H108" s="78">
        <f t="shared" si="29"/>
        <v>0</v>
      </c>
      <c r="I108" s="78">
        <f t="shared" si="29"/>
        <v>0</v>
      </c>
      <c r="J108" s="78">
        <f t="shared" si="29"/>
        <v>0</v>
      </c>
      <c r="K108" s="78">
        <f t="shared" si="29"/>
        <v>0</v>
      </c>
      <c r="L108" s="78">
        <f t="shared" si="29"/>
        <v>0</v>
      </c>
      <c r="M108" s="78">
        <f t="shared" si="29"/>
        <v>0</v>
      </c>
      <c r="N108" s="78">
        <f t="shared" si="29"/>
        <v>0</v>
      </c>
      <c r="O108" s="78">
        <f t="shared" si="29"/>
        <v>0</v>
      </c>
      <c r="P108" s="78">
        <f t="shared" si="29"/>
        <v>0</v>
      </c>
      <c r="Q108" s="78">
        <f t="shared" si="29"/>
        <v>0</v>
      </c>
      <c r="R108" s="60"/>
      <c r="S108" s="60"/>
      <c r="T108" s="60"/>
      <c r="U108" s="60"/>
      <c r="V108" s="60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</row>
    <row r="109" spans="1:60">
      <c r="A109" s="108" t="s">
        <v>12</v>
      </c>
      <c r="B109" s="125" t="s">
        <v>137</v>
      </c>
      <c r="C109" s="71">
        <f>SUM(C110:C113)</f>
        <v>0</v>
      </c>
      <c r="D109" s="71">
        <f t="shared" ref="D109:Q109" si="30">SUM(D110:D113)</f>
        <v>0</v>
      </c>
      <c r="E109" s="71">
        <f t="shared" si="30"/>
        <v>0</v>
      </c>
      <c r="F109" s="71">
        <f t="shared" si="30"/>
        <v>0</v>
      </c>
      <c r="G109" s="71">
        <f t="shared" si="30"/>
        <v>0</v>
      </c>
      <c r="H109" s="71">
        <f t="shared" si="30"/>
        <v>0</v>
      </c>
      <c r="I109" s="71">
        <f t="shared" si="30"/>
        <v>0</v>
      </c>
      <c r="J109" s="71">
        <f t="shared" si="30"/>
        <v>0</v>
      </c>
      <c r="K109" s="71">
        <f t="shared" si="30"/>
        <v>0</v>
      </c>
      <c r="L109" s="71">
        <f t="shared" si="30"/>
        <v>0</v>
      </c>
      <c r="M109" s="71">
        <f t="shared" si="30"/>
        <v>0</v>
      </c>
      <c r="N109" s="71">
        <f t="shared" si="30"/>
        <v>0</v>
      </c>
      <c r="O109" s="71">
        <f t="shared" si="30"/>
        <v>0</v>
      </c>
      <c r="P109" s="71">
        <f t="shared" si="30"/>
        <v>0</v>
      </c>
      <c r="Q109" s="71">
        <f t="shared" si="30"/>
        <v>0</v>
      </c>
      <c r="R109" s="60"/>
      <c r="S109" s="60"/>
      <c r="T109" s="60"/>
      <c r="U109" s="60"/>
      <c r="V109" s="60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</row>
    <row r="110" spans="1:60">
      <c r="A110" s="108" t="s">
        <v>127</v>
      </c>
      <c r="B110" s="126" t="s">
        <v>138</v>
      </c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60"/>
      <c r="S110" s="60"/>
      <c r="T110" s="60"/>
      <c r="U110" s="60"/>
      <c r="V110" s="60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</row>
    <row r="111" spans="1:60">
      <c r="A111" s="108" t="s">
        <v>129</v>
      </c>
      <c r="B111" s="126" t="s">
        <v>138</v>
      </c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60"/>
      <c r="S111" s="60"/>
      <c r="T111" s="60"/>
      <c r="U111" s="60"/>
      <c r="V111" s="60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</row>
    <row r="112" spans="1:60">
      <c r="A112" s="108" t="s">
        <v>131</v>
      </c>
      <c r="B112" s="126" t="s">
        <v>138</v>
      </c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60"/>
      <c r="S112" s="60"/>
      <c r="T112" s="60"/>
      <c r="U112" s="60"/>
      <c r="V112" s="60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</row>
    <row r="113" spans="1:60">
      <c r="A113" s="108" t="s">
        <v>132</v>
      </c>
      <c r="B113" s="126" t="s">
        <v>138</v>
      </c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60"/>
      <c r="S113" s="60"/>
      <c r="T113" s="60"/>
      <c r="U113" s="60"/>
      <c r="V113" s="60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</row>
    <row r="114" spans="1:60">
      <c r="A114" s="108" t="s">
        <v>14</v>
      </c>
      <c r="B114" s="125" t="s">
        <v>139</v>
      </c>
      <c r="C114" s="71">
        <f>SUM(C115:C116)</f>
        <v>0</v>
      </c>
      <c r="D114" s="71">
        <f t="shared" ref="D114:Q114" si="31">SUM(D115:D116)</f>
        <v>0</v>
      </c>
      <c r="E114" s="71">
        <f t="shared" si="31"/>
        <v>0</v>
      </c>
      <c r="F114" s="71">
        <f t="shared" si="31"/>
        <v>0</v>
      </c>
      <c r="G114" s="71">
        <f t="shared" si="31"/>
        <v>0</v>
      </c>
      <c r="H114" s="71">
        <f t="shared" si="31"/>
        <v>0</v>
      </c>
      <c r="I114" s="71">
        <f t="shared" si="31"/>
        <v>0</v>
      </c>
      <c r="J114" s="71">
        <f t="shared" si="31"/>
        <v>0</v>
      </c>
      <c r="K114" s="71">
        <f t="shared" si="31"/>
        <v>0</v>
      </c>
      <c r="L114" s="71">
        <f t="shared" si="31"/>
        <v>0</v>
      </c>
      <c r="M114" s="71">
        <f t="shared" si="31"/>
        <v>0</v>
      </c>
      <c r="N114" s="71">
        <f t="shared" si="31"/>
        <v>0</v>
      </c>
      <c r="O114" s="71">
        <f t="shared" si="31"/>
        <v>0</v>
      </c>
      <c r="P114" s="71">
        <f t="shared" si="31"/>
        <v>0</v>
      </c>
      <c r="Q114" s="71">
        <f t="shared" si="31"/>
        <v>0</v>
      </c>
      <c r="R114" s="60"/>
      <c r="S114" s="60"/>
      <c r="T114" s="60"/>
      <c r="U114" s="60"/>
      <c r="V114" s="60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</row>
    <row r="115" spans="1:60">
      <c r="A115" s="108" t="s">
        <v>127</v>
      </c>
      <c r="B115" s="126" t="s">
        <v>138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60"/>
      <c r="S115" s="60"/>
      <c r="T115" s="60"/>
      <c r="U115" s="60"/>
      <c r="V115" s="60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</row>
    <row r="116" spans="1:60">
      <c r="A116" s="108" t="s">
        <v>129</v>
      </c>
      <c r="B116" s="126" t="s">
        <v>138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60"/>
      <c r="S116" s="60"/>
      <c r="T116" s="60"/>
      <c r="U116" s="60"/>
      <c r="V116" s="60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</row>
    <row r="117" spans="1:60">
      <c r="A117" s="81" t="s">
        <v>105</v>
      </c>
      <c r="B117" s="116" t="s">
        <v>140</v>
      </c>
      <c r="C117" s="83">
        <f t="shared" ref="C117:Q117" si="32">C107+C108</f>
        <v>0</v>
      </c>
      <c r="D117" s="83">
        <f t="shared" si="32"/>
        <v>0</v>
      </c>
      <c r="E117" s="83">
        <f t="shared" si="32"/>
        <v>0</v>
      </c>
      <c r="F117" s="83">
        <f t="shared" si="32"/>
        <v>0</v>
      </c>
      <c r="G117" s="83">
        <f t="shared" si="32"/>
        <v>0</v>
      </c>
      <c r="H117" s="83">
        <f t="shared" si="32"/>
        <v>0</v>
      </c>
      <c r="I117" s="83">
        <f t="shared" si="32"/>
        <v>0</v>
      </c>
      <c r="J117" s="83">
        <f t="shared" si="32"/>
        <v>0</v>
      </c>
      <c r="K117" s="83">
        <f t="shared" si="32"/>
        <v>0</v>
      </c>
      <c r="L117" s="83">
        <f t="shared" si="32"/>
        <v>0</v>
      </c>
      <c r="M117" s="83">
        <f t="shared" si="32"/>
        <v>0</v>
      </c>
      <c r="N117" s="83">
        <f t="shared" si="32"/>
        <v>0</v>
      </c>
      <c r="O117" s="83">
        <f t="shared" si="32"/>
        <v>0</v>
      </c>
      <c r="P117" s="83">
        <f t="shared" si="32"/>
        <v>0</v>
      </c>
      <c r="Q117" s="83">
        <f t="shared" si="32"/>
        <v>0</v>
      </c>
      <c r="R117" s="60"/>
      <c r="S117" s="60"/>
      <c r="T117" s="60"/>
      <c r="U117" s="60"/>
      <c r="V117" s="60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</row>
    <row r="118" spans="1:60">
      <c r="A118" s="129"/>
      <c r="B118" s="130" t="s">
        <v>141</v>
      </c>
      <c r="C118" s="131">
        <v>1</v>
      </c>
      <c r="D118" s="131">
        <f>C118/(1+$C$122)</f>
        <v>0.95238095238095233</v>
      </c>
      <c r="E118" s="131">
        <f t="shared" ref="E118:Q118" si="33">D118/(1+$C$122)</f>
        <v>0.90702947845804982</v>
      </c>
      <c r="F118" s="131">
        <f t="shared" si="33"/>
        <v>0.86383759853147601</v>
      </c>
      <c r="G118" s="131">
        <f t="shared" si="33"/>
        <v>0.82270247479188185</v>
      </c>
      <c r="H118" s="131">
        <f t="shared" si="33"/>
        <v>0.78352616646845885</v>
      </c>
      <c r="I118" s="131">
        <f t="shared" si="33"/>
        <v>0.74621539663662739</v>
      </c>
      <c r="J118" s="131">
        <f t="shared" si="33"/>
        <v>0.71068133013012125</v>
      </c>
      <c r="K118" s="131">
        <f t="shared" si="33"/>
        <v>0.67683936202868689</v>
      </c>
      <c r="L118" s="131">
        <f t="shared" si="33"/>
        <v>0.64460891621779703</v>
      </c>
      <c r="M118" s="131">
        <f t="shared" si="33"/>
        <v>0.6139132535407591</v>
      </c>
      <c r="N118" s="131">
        <f t="shared" si="33"/>
        <v>0.58467928908643718</v>
      </c>
      <c r="O118" s="131">
        <f t="shared" si="33"/>
        <v>0.55683741817755916</v>
      </c>
      <c r="P118" s="131">
        <f t="shared" si="33"/>
        <v>0.5303213506452944</v>
      </c>
      <c r="Q118" s="131">
        <f t="shared" si="33"/>
        <v>0.50506795299551843</v>
      </c>
      <c r="R118" s="60"/>
      <c r="S118" s="60"/>
      <c r="T118" s="60"/>
      <c r="U118" s="60"/>
      <c r="V118" s="60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</row>
    <row r="119" spans="1:60">
      <c r="A119" s="81" t="s">
        <v>106</v>
      </c>
      <c r="B119" s="116" t="s">
        <v>142</v>
      </c>
      <c r="C119" s="83">
        <f>C117*C118</f>
        <v>0</v>
      </c>
      <c r="D119" s="83">
        <f t="shared" ref="D119:Q119" si="34">D117*D118</f>
        <v>0</v>
      </c>
      <c r="E119" s="83">
        <f t="shared" si="34"/>
        <v>0</v>
      </c>
      <c r="F119" s="83">
        <f t="shared" si="34"/>
        <v>0</v>
      </c>
      <c r="G119" s="83">
        <f t="shared" si="34"/>
        <v>0</v>
      </c>
      <c r="H119" s="83">
        <f t="shared" si="34"/>
        <v>0</v>
      </c>
      <c r="I119" s="83">
        <f t="shared" si="34"/>
        <v>0</v>
      </c>
      <c r="J119" s="83">
        <f t="shared" si="34"/>
        <v>0</v>
      </c>
      <c r="K119" s="83">
        <f t="shared" si="34"/>
        <v>0</v>
      </c>
      <c r="L119" s="83">
        <f t="shared" si="34"/>
        <v>0</v>
      </c>
      <c r="M119" s="83">
        <f t="shared" si="34"/>
        <v>0</v>
      </c>
      <c r="N119" s="83">
        <f t="shared" si="34"/>
        <v>0</v>
      </c>
      <c r="O119" s="83">
        <f t="shared" si="34"/>
        <v>0</v>
      </c>
      <c r="P119" s="83">
        <f t="shared" si="34"/>
        <v>0</v>
      </c>
      <c r="Q119" s="83">
        <f t="shared" si="34"/>
        <v>0</v>
      </c>
      <c r="R119" s="60"/>
      <c r="S119" s="60"/>
      <c r="T119" s="60"/>
      <c r="U119" s="60"/>
      <c r="V119" s="60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</row>
    <row r="120" spans="1:60">
      <c r="A120" s="76"/>
      <c r="B120" s="124" t="s">
        <v>143</v>
      </c>
      <c r="C120" s="78">
        <f>(C98+C109)*C118</f>
        <v>0</v>
      </c>
      <c r="D120" s="78">
        <f t="shared" ref="D120:Q120" si="35">(D98+D109)*D118</f>
        <v>0</v>
      </c>
      <c r="E120" s="78">
        <f t="shared" si="35"/>
        <v>0</v>
      </c>
      <c r="F120" s="78">
        <f t="shared" si="35"/>
        <v>0</v>
      </c>
      <c r="G120" s="78">
        <f t="shared" si="35"/>
        <v>0</v>
      </c>
      <c r="H120" s="78">
        <f t="shared" si="35"/>
        <v>0</v>
      </c>
      <c r="I120" s="78">
        <f t="shared" si="35"/>
        <v>0</v>
      </c>
      <c r="J120" s="78">
        <f t="shared" si="35"/>
        <v>0</v>
      </c>
      <c r="K120" s="78">
        <f t="shared" si="35"/>
        <v>0</v>
      </c>
      <c r="L120" s="78">
        <f t="shared" si="35"/>
        <v>0</v>
      </c>
      <c r="M120" s="78">
        <f t="shared" si="35"/>
        <v>0</v>
      </c>
      <c r="N120" s="78">
        <f t="shared" si="35"/>
        <v>0</v>
      </c>
      <c r="O120" s="78">
        <f t="shared" si="35"/>
        <v>0</v>
      </c>
      <c r="P120" s="78">
        <f t="shared" si="35"/>
        <v>0</v>
      </c>
      <c r="Q120" s="78">
        <f t="shared" si="35"/>
        <v>0</v>
      </c>
      <c r="R120" s="60"/>
      <c r="S120" s="60"/>
      <c r="T120" s="60"/>
      <c r="U120" s="60"/>
      <c r="V120" s="60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</row>
    <row r="121" spans="1:60">
      <c r="A121" s="76"/>
      <c r="B121" s="124" t="s">
        <v>144</v>
      </c>
      <c r="C121" s="78">
        <f>(C106+C114)*C118</f>
        <v>0</v>
      </c>
      <c r="D121" s="78">
        <f t="shared" ref="D121:Q121" si="36">(D106+D114)*D118</f>
        <v>0</v>
      </c>
      <c r="E121" s="78">
        <f t="shared" si="36"/>
        <v>0</v>
      </c>
      <c r="F121" s="78">
        <f t="shared" si="36"/>
        <v>0</v>
      </c>
      <c r="G121" s="78">
        <f t="shared" si="36"/>
        <v>0</v>
      </c>
      <c r="H121" s="78">
        <f t="shared" si="36"/>
        <v>0</v>
      </c>
      <c r="I121" s="78">
        <f t="shared" si="36"/>
        <v>0</v>
      </c>
      <c r="J121" s="78">
        <f t="shared" si="36"/>
        <v>0</v>
      </c>
      <c r="K121" s="78">
        <f t="shared" si="36"/>
        <v>0</v>
      </c>
      <c r="L121" s="78">
        <f t="shared" si="36"/>
        <v>0</v>
      </c>
      <c r="M121" s="78">
        <f t="shared" si="36"/>
        <v>0</v>
      </c>
      <c r="N121" s="78">
        <f t="shared" si="36"/>
        <v>0</v>
      </c>
      <c r="O121" s="78">
        <f t="shared" si="36"/>
        <v>0</v>
      </c>
      <c r="P121" s="78">
        <f t="shared" si="36"/>
        <v>0</v>
      </c>
      <c r="Q121" s="78">
        <f t="shared" si="36"/>
        <v>0</v>
      </c>
      <c r="R121" s="60"/>
      <c r="S121" s="60"/>
      <c r="T121" s="60"/>
      <c r="U121" s="60"/>
      <c r="V121" s="60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</row>
    <row r="122" spans="1:60">
      <c r="A122" s="107"/>
      <c r="B122" s="132" t="s">
        <v>118</v>
      </c>
      <c r="C122" s="119">
        <v>0.05</v>
      </c>
      <c r="D122" s="133"/>
      <c r="R122" s="60"/>
      <c r="S122" s="60"/>
      <c r="T122" s="60"/>
      <c r="U122" s="60"/>
      <c r="V122" s="60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</row>
    <row r="123" spans="1:60" ht="25.5">
      <c r="A123" s="107"/>
      <c r="B123" s="77" t="s">
        <v>145</v>
      </c>
      <c r="C123" s="120">
        <f>SUM(C119:Q119)</f>
        <v>0</v>
      </c>
      <c r="R123" s="60"/>
      <c r="S123" s="60"/>
      <c r="T123" s="60"/>
      <c r="U123" s="60"/>
      <c r="V123" s="60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</row>
    <row r="124" spans="1:60" s="59" customFormat="1">
      <c r="A124" s="107"/>
      <c r="B124" s="77" t="s">
        <v>146</v>
      </c>
      <c r="C124" s="121" t="e">
        <f>IRR(C117:Q117)</f>
        <v>#NUM!</v>
      </c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0"/>
      <c r="BB124" s="60"/>
      <c r="BC124" s="60"/>
      <c r="BD124" s="60"/>
      <c r="BE124" s="60"/>
      <c r="BF124" s="60"/>
      <c r="BG124" s="60"/>
      <c r="BH124" s="60"/>
    </row>
    <row r="125" spans="1:60" s="59" customFormat="1">
      <c r="A125" s="107"/>
      <c r="B125" s="77" t="s">
        <v>147</v>
      </c>
      <c r="C125" s="120" t="e">
        <f>SUM(C120:Q120)/SUM(C121:Q121)</f>
        <v>#DIV/0!</v>
      </c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60"/>
      <c r="BG125" s="60"/>
      <c r="BH125" s="60"/>
    </row>
    <row r="126" spans="1:60" s="59" customFormat="1">
      <c r="A126" s="134"/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  <c r="BB126" s="60"/>
      <c r="BC126" s="60"/>
      <c r="BD126" s="60"/>
      <c r="BE126" s="60"/>
      <c r="BF126" s="60"/>
      <c r="BG126" s="60"/>
      <c r="BH126" s="60"/>
    </row>
  </sheetData>
  <pageMargins left="0.7" right="0.7" top="0.75" bottom="0.75" header="0.3" footer="0.3"/>
  <pageSetup paperSize="9" scale="24" orientation="portrait" r:id="rId1"/>
  <rowBreaks count="1" manualBreakCount="1">
    <brk id="89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1"/>
  <sheetViews>
    <sheetView tabSelected="1" topLeftCell="A4" zoomScaleNormal="100" zoomScaleSheetLayoutView="80" workbookViewId="0">
      <selection activeCell="C6" sqref="C6"/>
    </sheetView>
  </sheetViews>
  <sheetFormatPr defaultRowHeight="12.75"/>
  <cols>
    <col min="1" max="1" width="4.28515625" customWidth="1"/>
    <col min="2" max="2" width="43.140625" style="52" customWidth="1"/>
    <col min="3" max="22" width="16.85546875" customWidth="1"/>
    <col min="23" max="30" width="15.5703125" customWidth="1"/>
    <col min="31" max="33" width="15.5703125" style="49" customWidth="1"/>
    <col min="34" max="16384" width="9.140625" style="49"/>
  </cols>
  <sheetData>
    <row r="1" spans="1:69" s="9" customFormat="1">
      <c r="A1" s="4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</row>
    <row r="2" spans="1:69" s="1" customFormat="1" ht="24" customHeight="1">
      <c r="A2" s="10" t="s">
        <v>150</v>
      </c>
      <c r="B2" s="11"/>
      <c r="C2" s="12"/>
      <c r="D2" s="13"/>
      <c r="E2" s="22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s="9" customFormat="1">
      <c r="A3" s="14"/>
      <c r="B3" s="1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</row>
    <row r="4" spans="1:69" s="20" customFormat="1">
      <c r="A4" s="16" t="s">
        <v>0</v>
      </c>
      <c r="B4" s="17" t="s">
        <v>1</v>
      </c>
      <c r="C4" s="18" t="s">
        <v>2</v>
      </c>
      <c r="D4" s="18" t="s">
        <v>2</v>
      </c>
      <c r="E4" s="18" t="s">
        <v>2</v>
      </c>
      <c r="F4" s="18" t="s">
        <v>2</v>
      </c>
      <c r="G4" s="18" t="s">
        <v>2</v>
      </c>
      <c r="H4" s="18" t="s">
        <v>2</v>
      </c>
      <c r="I4" s="18" t="s">
        <v>2</v>
      </c>
      <c r="J4" s="18" t="s">
        <v>2</v>
      </c>
      <c r="K4" s="18" t="s">
        <v>2</v>
      </c>
      <c r="L4" s="18" t="s">
        <v>2</v>
      </c>
      <c r="M4" s="18" t="s">
        <v>2</v>
      </c>
      <c r="N4" s="18" t="s">
        <v>2</v>
      </c>
      <c r="O4" s="18" t="s">
        <v>2</v>
      </c>
      <c r="P4" s="18" t="s">
        <v>2</v>
      </c>
      <c r="Q4" s="18" t="s">
        <v>2</v>
      </c>
      <c r="R4" s="18" t="s">
        <v>2</v>
      </c>
      <c r="S4" s="18" t="s">
        <v>2</v>
      </c>
      <c r="T4" s="18" t="s">
        <v>2</v>
      </c>
      <c r="U4" s="18" t="s">
        <v>2</v>
      </c>
      <c r="V4" s="18" t="s">
        <v>2</v>
      </c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</row>
    <row r="5" spans="1:69" s="9" customFormat="1">
      <c r="A5" s="21" t="s">
        <v>3</v>
      </c>
      <c r="B5" s="22" t="s">
        <v>151</v>
      </c>
      <c r="C5" s="23">
        <f>C6+C11+C12</f>
        <v>0</v>
      </c>
      <c r="D5" s="23">
        <f t="shared" ref="D5:R5" si="0">D6+D12+D11</f>
        <v>0</v>
      </c>
      <c r="E5" s="23">
        <f t="shared" si="0"/>
        <v>0</v>
      </c>
      <c r="F5" s="23">
        <f t="shared" si="0"/>
        <v>0</v>
      </c>
      <c r="G5" s="23">
        <f t="shared" si="0"/>
        <v>0</v>
      </c>
      <c r="H5" s="23">
        <f t="shared" si="0"/>
        <v>0</v>
      </c>
      <c r="I5" s="23">
        <f t="shared" si="0"/>
        <v>0</v>
      </c>
      <c r="J5" s="23">
        <f t="shared" si="0"/>
        <v>0</v>
      </c>
      <c r="K5" s="23">
        <f t="shared" si="0"/>
        <v>0</v>
      </c>
      <c r="L5" s="23">
        <f t="shared" si="0"/>
        <v>0</v>
      </c>
      <c r="M5" s="23">
        <f t="shared" si="0"/>
        <v>0</v>
      </c>
      <c r="N5" s="23">
        <f t="shared" si="0"/>
        <v>0</v>
      </c>
      <c r="O5" s="23">
        <f t="shared" si="0"/>
        <v>0</v>
      </c>
      <c r="P5" s="23">
        <f t="shared" si="0"/>
        <v>0</v>
      </c>
      <c r="Q5" s="23">
        <f t="shared" si="0"/>
        <v>0</v>
      </c>
      <c r="R5" s="23">
        <f t="shared" si="0"/>
        <v>0</v>
      </c>
      <c r="S5" s="23">
        <f t="shared" ref="S5:V5" si="1">S6+S12+S11</f>
        <v>0</v>
      </c>
      <c r="T5" s="23">
        <f t="shared" si="1"/>
        <v>0</v>
      </c>
      <c r="U5" s="23">
        <f t="shared" si="1"/>
        <v>0</v>
      </c>
      <c r="V5" s="23">
        <f t="shared" si="1"/>
        <v>0</v>
      </c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</row>
    <row r="6" spans="1:69" s="9" customFormat="1">
      <c r="A6" s="21">
        <v>1</v>
      </c>
      <c r="B6" s="22" t="s">
        <v>4</v>
      </c>
      <c r="C6" s="23">
        <f>SUM(C7:C9)</f>
        <v>0</v>
      </c>
      <c r="D6" s="23">
        <f t="shared" ref="D6:V6" si="2">SUM(D7:D9)</f>
        <v>0</v>
      </c>
      <c r="E6" s="23">
        <f t="shared" si="2"/>
        <v>0</v>
      </c>
      <c r="F6" s="23">
        <f t="shared" si="2"/>
        <v>0</v>
      </c>
      <c r="G6" s="23">
        <f t="shared" si="2"/>
        <v>0</v>
      </c>
      <c r="H6" s="23">
        <f t="shared" si="2"/>
        <v>0</v>
      </c>
      <c r="I6" s="23">
        <f t="shared" si="2"/>
        <v>0</v>
      </c>
      <c r="J6" s="23">
        <f t="shared" si="2"/>
        <v>0</v>
      </c>
      <c r="K6" s="23">
        <f t="shared" si="2"/>
        <v>0</v>
      </c>
      <c r="L6" s="23">
        <f t="shared" si="2"/>
        <v>0</v>
      </c>
      <c r="M6" s="23">
        <f t="shared" si="2"/>
        <v>0</v>
      </c>
      <c r="N6" s="23">
        <f t="shared" si="2"/>
        <v>0</v>
      </c>
      <c r="O6" s="23">
        <f t="shared" si="2"/>
        <v>0</v>
      </c>
      <c r="P6" s="23">
        <f t="shared" si="2"/>
        <v>0</v>
      </c>
      <c r="Q6" s="23">
        <f t="shared" si="2"/>
        <v>0</v>
      </c>
      <c r="R6" s="23">
        <f t="shared" si="2"/>
        <v>0</v>
      </c>
      <c r="S6" s="23">
        <f t="shared" si="2"/>
        <v>0</v>
      </c>
      <c r="T6" s="23">
        <f t="shared" si="2"/>
        <v>0</v>
      </c>
      <c r="U6" s="23">
        <f t="shared" si="2"/>
        <v>0</v>
      </c>
      <c r="V6" s="23">
        <f t="shared" si="2"/>
        <v>0</v>
      </c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</row>
    <row r="7" spans="1:69" s="9" customFormat="1">
      <c r="A7" s="25"/>
      <c r="B7" s="26" t="s">
        <v>156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</row>
    <row r="8" spans="1:69" s="9" customFormat="1">
      <c r="A8" s="25"/>
      <c r="B8" s="26" t="s">
        <v>157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</row>
    <row r="9" spans="1:69" s="9" customFormat="1">
      <c r="A9" s="25"/>
      <c r="B9" s="26" t="s">
        <v>230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</row>
    <row r="10" spans="1:69" s="9" customFormat="1">
      <c r="A10" s="25"/>
      <c r="B10" s="29" t="s">
        <v>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</row>
    <row r="11" spans="1:69" s="9" customFormat="1" ht="25.5">
      <c r="A11" s="21">
        <v>2</v>
      </c>
      <c r="B11" s="22" t="s">
        <v>158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</row>
    <row r="12" spans="1:69" s="9" customFormat="1">
      <c r="A12" s="21">
        <v>3</v>
      </c>
      <c r="B12" s="22" t="s">
        <v>6</v>
      </c>
      <c r="C12" s="23">
        <f t="shared" ref="C12:R12" si="3">SUM(C13:C15)</f>
        <v>0</v>
      </c>
      <c r="D12" s="23">
        <f t="shared" si="3"/>
        <v>0</v>
      </c>
      <c r="E12" s="23">
        <f t="shared" si="3"/>
        <v>0</v>
      </c>
      <c r="F12" s="23">
        <f t="shared" si="3"/>
        <v>0</v>
      </c>
      <c r="G12" s="23">
        <f t="shared" si="3"/>
        <v>0</v>
      </c>
      <c r="H12" s="23">
        <f t="shared" si="3"/>
        <v>0</v>
      </c>
      <c r="I12" s="23">
        <f t="shared" si="3"/>
        <v>0</v>
      </c>
      <c r="J12" s="23">
        <f t="shared" si="3"/>
        <v>0</v>
      </c>
      <c r="K12" s="23">
        <f t="shared" si="3"/>
        <v>0</v>
      </c>
      <c r="L12" s="23">
        <f t="shared" si="3"/>
        <v>0</v>
      </c>
      <c r="M12" s="23">
        <f t="shared" si="3"/>
        <v>0</v>
      </c>
      <c r="N12" s="23">
        <f t="shared" si="3"/>
        <v>0</v>
      </c>
      <c r="O12" s="23">
        <f t="shared" si="3"/>
        <v>0</v>
      </c>
      <c r="P12" s="23">
        <f t="shared" si="3"/>
        <v>0</v>
      </c>
      <c r="Q12" s="23">
        <f t="shared" si="3"/>
        <v>0</v>
      </c>
      <c r="R12" s="23">
        <f t="shared" si="3"/>
        <v>0</v>
      </c>
      <c r="S12" s="23">
        <f t="shared" ref="S12:V12" si="4">SUM(S13:S15)</f>
        <v>0</v>
      </c>
      <c r="T12" s="23">
        <f t="shared" si="4"/>
        <v>0</v>
      </c>
      <c r="U12" s="23">
        <f t="shared" si="4"/>
        <v>0</v>
      </c>
      <c r="V12" s="23">
        <f t="shared" si="4"/>
        <v>0</v>
      </c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</row>
    <row r="13" spans="1:69" s="9" customFormat="1">
      <c r="A13" s="25" t="s">
        <v>7</v>
      </c>
      <c r="B13" s="26" t="s">
        <v>159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</row>
    <row r="14" spans="1:69" s="9" customFormat="1" ht="25.5">
      <c r="A14" s="25" t="s">
        <v>8</v>
      </c>
      <c r="B14" s="26" t="s">
        <v>161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</row>
    <row r="15" spans="1:69" s="9" customFormat="1" ht="25.5">
      <c r="A15" s="25" t="s">
        <v>9</v>
      </c>
      <c r="B15" s="26" t="s">
        <v>162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</row>
    <row r="16" spans="1:69" s="9" customFormat="1">
      <c r="A16" s="25"/>
      <c r="B16" s="29" t="s">
        <v>10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</row>
    <row r="17" spans="1:69" s="9" customFormat="1">
      <c r="A17" s="21" t="s">
        <v>11</v>
      </c>
      <c r="B17" s="22" t="s">
        <v>160</v>
      </c>
      <c r="C17" s="23">
        <f>C18+C20</f>
        <v>0</v>
      </c>
      <c r="D17" s="23">
        <f t="shared" ref="D17:R17" si="5">D18+D20</f>
        <v>0</v>
      </c>
      <c r="E17" s="23">
        <f t="shared" si="5"/>
        <v>0</v>
      </c>
      <c r="F17" s="23">
        <f t="shared" si="5"/>
        <v>0</v>
      </c>
      <c r="G17" s="23">
        <f t="shared" si="5"/>
        <v>0</v>
      </c>
      <c r="H17" s="23">
        <f t="shared" si="5"/>
        <v>0</v>
      </c>
      <c r="I17" s="23">
        <f t="shared" si="5"/>
        <v>0</v>
      </c>
      <c r="J17" s="23">
        <f t="shared" si="5"/>
        <v>0</v>
      </c>
      <c r="K17" s="23">
        <f t="shared" si="5"/>
        <v>0</v>
      </c>
      <c r="L17" s="23">
        <f t="shared" si="5"/>
        <v>0</v>
      </c>
      <c r="M17" s="23">
        <f t="shared" si="5"/>
        <v>0</v>
      </c>
      <c r="N17" s="23">
        <f t="shared" si="5"/>
        <v>0</v>
      </c>
      <c r="O17" s="23">
        <f t="shared" si="5"/>
        <v>0</v>
      </c>
      <c r="P17" s="23">
        <f t="shared" si="5"/>
        <v>0</v>
      </c>
      <c r="Q17" s="23">
        <f t="shared" si="5"/>
        <v>0</v>
      </c>
      <c r="R17" s="23">
        <f t="shared" si="5"/>
        <v>0</v>
      </c>
      <c r="S17" s="23">
        <f t="shared" ref="S17:V17" si="6">S18+S20</f>
        <v>0</v>
      </c>
      <c r="T17" s="23">
        <f t="shared" si="6"/>
        <v>0</v>
      </c>
      <c r="U17" s="23">
        <f t="shared" si="6"/>
        <v>0</v>
      </c>
      <c r="V17" s="23">
        <f t="shared" si="6"/>
        <v>0</v>
      </c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</row>
    <row r="18" spans="1:69" s="9" customFormat="1">
      <c r="A18" s="25" t="s">
        <v>12</v>
      </c>
      <c r="B18" s="26" t="s">
        <v>163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</row>
    <row r="19" spans="1:69" s="9" customFormat="1">
      <c r="A19" s="25"/>
      <c r="B19" s="29" t="s">
        <v>13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</row>
    <row r="20" spans="1:69" s="9" customFormat="1">
      <c r="A20" s="25" t="s">
        <v>14</v>
      </c>
      <c r="B20" s="26" t="s">
        <v>15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s="9" customFormat="1">
      <c r="A21" s="25"/>
      <c r="B21" s="29" t="s">
        <v>13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s="9" customFormat="1">
      <c r="A22" s="30" t="s">
        <v>16</v>
      </c>
      <c r="B22" s="31" t="s">
        <v>152</v>
      </c>
      <c r="C22" s="32">
        <f t="shared" ref="C22:R22" si="7">C5-C17</f>
        <v>0</v>
      </c>
      <c r="D22" s="32">
        <f t="shared" si="7"/>
        <v>0</v>
      </c>
      <c r="E22" s="32">
        <f t="shared" si="7"/>
        <v>0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0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7"/>
        <v>0</v>
      </c>
      <c r="O22" s="32">
        <f t="shared" si="7"/>
        <v>0</v>
      </c>
      <c r="P22" s="32">
        <f t="shared" si="7"/>
        <v>0</v>
      </c>
      <c r="Q22" s="32">
        <f t="shared" si="7"/>
        <v>0</v>
      </c>
      <c r="R22" s="32">
        <f t="shared" si="7"/>
        <v>0</v>
      </c>
      <c r="S22" s="32">
        <f t="shared" ref="S22:V22" si="8">S5-S17</f>
        <v>0</v>
      </c>
      <c r="T22" s="32">
        <f t="shared" si="8"/>
        <v>0</v>
      </c>
      <c r="U22" s="32">
        <f t="shared" si="8"/>
        <v>0</v>
      </c>
      <c r="V22" s="32">
        <f t="shared" si="8"/>
        <v>0</v>
      </c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s="9" customFormat="1">
      <c r="A23" s="21" t="s">
        <v>17</v>
      </c>
      <c r="B23" s="22" t="s">
        <v>18</v>
      </c>
      <c r="C23" s="23">
        <f t="shared" ref="C23:R23" si="9">SUM(C24:C26)</f>
        <v>0</v>
      </c>
      <c r="D23" s="23">
        <f t="shared" si="9"/>
        <v>0</v>
      </c>
      <c r="E23" s="23">
        <f t="shared" si="9"/>
        <v>0</v>
      </c>
      <c r="F23" s="23">
        <f t="shared" si="9"/>
        <v>0</v>
      </c>
      <c r="G23" s="23">
        <f t="shared" si="9"/>
        <v>0</v>
      </c>
      <c r="H23" s="23">
        <f t="shared" si="9"/>
        <v>0</v>
      </c>
      <c r="I23" s="23">
        <f t="shared" si="9"/>
        <v>0</v>
      </c>
      <c r="J23" s="23">
        <f t="shared" si="9"/>
        <v>0</v>
      </c>
      <c r="K23" s="23">
        <f t="shared" si="9"/>
        <v>0</v>
      </c>
      <c r="L23" s="23">
        <f t="shared" si="9"/>
        <v>0</v>
      </c>
      <c r="M23" s="23">
        <f t="shared" si="9"/>
        <v>0</v>
      </c>
      <c r="N23" s="23">
        <f t="shared" si="9"/>
        <v>0</v>
      </c>
      <c r="O23" s="23">
        <f t="shared" si="9"/>
        <v>0</v>
      </c>
      <c r="P23" s="23">
        <f t="shared" si="9"/>
        <v>0</v>
      </c>
      <c r="Q23" s="23">
        <f t="shared" si="9"/>
        <v>0</v>
      </c>
      <c r="R23" s="23">
        <f t="shared" si="9"/>
        <v>0</v>
      </c>
      <c r="S23" s="23">
        <f t="shared" ref="S23:V23" si="10">SUM(S24:S26)</f>
        <v>0</v>
      </c>
      <c r="T23" s="23">
        <f t="shared" si="10"/>
        <v>0</v>
      </c>
      <c r="U23" s="23">
        <f t="shared" si="10"/>
        <v>0</v>
      </c>
      <c r="V23" s="23">
        <f t="shared" si="10"/>
        <v>0</v>
      </c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</row>
    <row r="24" spans="1:69" s="9" customFormat="1" ht="12.75" customHeight="1">
      <c r="A24" s="25"/>
      <c r="B24" s="26" t="s">
        <v>164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</row>
    <row r="25" spans="1:69" s="9" customFormat="1">
      <c r="A25" s="25"/>
      <c r="B25" s="26" t="s">
        <v>165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</row>
    <row r="26" spans="1:69" s="9" customFormat="1">
      <c r="A26" s="25"/>
      <c r="B26" s="26" t="s">
        <v>166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</row>
    <row r="27" spans="1:69" s="9" customFormat="1" ht="27" customHeight="1">
      <c r="A27" s="21" t="s">
        <v>19</v>
      </c>
      <c r="B27" s="22" t="s">
        <v>153</v>
      </c>
      <c r="C27" s="23">
        <f t="shared" ref="C27:R27" si="11">C22-C23</f>
        <v>0</v>
      </c>
      <c r="D27" s="23">
        <f t="shared" si="11"/>
        <v>0</v>
      </c>
      <c r="E27" s="23">
        <f t="shared" si="11"/>
        <v>0</v>
      </c>
      <c r="F27" s="23">
        <f t="shared" si="11"/>
        <v>0</v>
      </c>
      <c r="G27" s="23">
        <f t="shared" si="11"/>
        <v>0</v>
      </c>
      <c r="H27" s="23">
        <f t="shared" si="11"/>
        <v>0</v>
      </c>
      <c r="I27" s="23">
        <f t="shared" si="11"/>
        <v>0</v>
      </c>
      <c r="J27" s="23">
        <f t="shared" si="11"/>
        <v>0</v>
      </c>
      <c r="K27" s="23">
        <f t="shared" si="11"/>
        <v>0</v>
      </c>
      <c r="L27" s="23">
        <f t="shared" si="11"/>
        <v>0</v>
      </c>
      <c r="M27" s="23">
        <f t="shared" si="11"/>
        <v>0</v>
      </c>
      <c r="N27" s="23">
        <f t="shared" si="11"/>
        <v>0</v>
      </c>
      <c r="O27" s="23">
        <f t="shared" si="11"/>
        <v>0</v>
      </c>
      <c r="P27" s="23">
        <f t="shared" si="11"/>
        <v>0</v>
      </c>
      <c r="Q27" s="23">
        <f t="shared" si="11"/>
        <v>0</v>
      </c>
      <c r="R27" s="23">
        <f t="shared" si="11"/>
        <v>0</v>
      </c>
      <c r="S27" s="23">
        <f t="shared" ref="S27:V27" si="12">S22-S23</f>
        <v>0</v>
      </c>
      <c r="T27" s="23">
        <f t="shared" si="12"/>
        <v>0</v>
      </c>
      <c r="U27" s="23">
        <f t="shared" si="12"/>
        <v>0</v>
      </c>
      <c r="V27" s="23">
        <f t="shared" si="12"/>
        <v>0</v>
      </c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</row>
    <row r="28" spans="1:69" s="36" customFormat="1">
      <c r="A28" s="21" t="s">
        <v>20</v>
      </c>
      <c r="B28" s="22" t="s">
        <v>167</v>
      </c>
      <c r="C28" s="33">
        <f t="shared" ref="C28:R28" si="13">SUM(C29:C30)</f>
        <v>0</v>
      </c>
      <c r="D28" s="33">
        <f t="shared" si="13"/>
        <v>0</v>
      </c>
      <c r="E28" s="33">
        <f t="shared" si="13"/>
        <v>0</v>
      </c>
      <c r="F28" s="33">
        <f t="shared" si="13"/>
        <v>0</v>
      </c>
      <c r="G28" s="33">
        <f t="shared" si="13"/>
        <v>0</v>
      </c>
      <c r="H28" s="33">
        <f t="shared" si="13"/>
        <v>0</v>
      </c>
      <c r="I28" s="33">
        <f t="shared" si="13"/>
        <v>0</v>
      </c>
      <c r="J28" s="33">
        <f t="shared" si="13"/>
        <v>0</v>
      </c>
      <c r="K28" s="33">
        <f t="shared" si="13"/>
        <v>0</v>
      </c>
      <c r="L28" s="33">
        <f t="shared" si="13"/>
        <v>0</v>
      </c>
      <c r="M28" s="33">
        <f t="shared" si="13"/>
        <v>0</v>
      </c>
      <c r="N28" s="33">
        <f t="shared" si="13"/>
        <v>0</v>
      </c>
      <c r="O28" s="33">
        <f t="shared" si="13"/>
        <v>0</v>
      </c>
      <c r="P28" s="33">
        <f t="shared" si="13"/>
        <v>0</v>
      </c>
      <c r="Q28" s="33">
        <f t="shared" si="13"/>
        <v>0</v>
      </c>
      <c r="R28" s="33">
        <f t="shared" si="13"/>
        <v>0</v>
      </c>
      <c r="S28" s="33">
        <f t="shared" ref="S28:V28" si="14">SUM(S29:S30)</f>
        <v>0</v>
      </c>
      <c r="T28" s="33">
        <f t="shared" si="14"/>
        <v>0</v>
      </c>
      <c r="U28" s="33">
        <f t="shared" si="14"/>
        <v>0</v>
      </c>
      <c r="V28" s="33">
        <f t="shared" si="14"/>
        <v>0</v>
      </c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</row>
    <row r="29" spans="1:69" s="9" customFormat="1" ht="12" customHeight="1">
      <c r="A29" s="21"/>
      <c r="B29" s="37" t="s">
        <v>21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</row>
    <row r="30" spans="1:69" s="9" customFormat="1" ht="12" customHeight="1">
      <c r="A30" s="21"/>
      <c r="B30" s="38" t="s">
        <v>22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</row>
    <row r="31" spans="1:69" s="9" customFormat="1">
      <c r="A31" s="30" t="s">
        <v>23</v>
      </c>
      <c r="B31" s="31" t="s">
        <v>154</v>
      </c>
      <c r="C31" s="39">
        <f t="shared" ref="C31:R31" si="15">C27-C28</f>
        <v>0</v>
      </c>
      <c r="D31" s="39">
        <f t="shared" si="15"/>
        <v>0</v>
      </c>
      <c r="E31" s="39">
        <f t="shared" si="15"/>
        <v>0</v>
      </c>
      <c r="F31" s="39">
        <f t="shared" si="15"/>
        <v>0</v>
      </c>
      <c r="G31" s="39">
        <f t="shared" si="15"/>
        <v>0</v>
      </c>
      <c r="H31" s="39">
        <f t="shared" si="15"/>
        <v>0</v>
      </c>
      <c r="I31" s="39">
        <f t="shared" si="15"/>
        <v>0</v>
      </c>
      <c r="J31" s="39">
        <f t="shared" si="15"/>
        <v>0</v>
      </c>
      <c r="K31" s="39">
        <f t="shared" si="15"/>
        <v>0</v>
      </c>
      <c r="L31" s="39">
        <f t="shared" si="15"/>
        <v>0</v>
      </c>
      <c r="M31" s="39">
        <f t="shared" si="15"/>
        <v>0</v>
      </c>
      <c r="N31" s="39">
        <f t="shared" si="15"/>
        <v>0</v>
      </c>
      <c r="O31" s="39">
        <f t="shared" si="15"/>
        <v>0</v>
      </c>
      <c r="P31" s="39">
        <f t="shared" si="15"/>
        <v>0</v>
      </c>
      <c r="Q31" s="39">
        <f t="shared" si="15"/>
        <v>0</v>
      </c>
      <c r="R31" s="39">
        <f t="shared" si="15"/>
        <v>0</v>
      </c>
      <c r="S31" s="39">
        <f t="shared" ref="S31:V31" si="16">S27-S28</f>
        <v>0</v>
      </c>
      <c r="T31" s="39">
        <f t="shared" si="16"/>
        <v>0</v>
      </c>
      <c r="U31" s="39">
        <f t="shared" si="16"/>
        <v>0</v>
      </c>
      <c r="V31" s="39">
        <f t="shared" si="16"/>
        <v>0</v>
      </c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</row>
    <row r="32" spans="1:69" s="9" customFormat="1" ht="12.75" customHeight="1">
      <c r="A32" s="21" t="s">
        <v>24</v>
      </c>
      <c r="B32" s="22" t="s">
        <v>168</v>
      </c>
      <c r="C32" s="23">
        <f t="shared" ref="C32:R32" si="17">SUM(C33:C34)</f>
        <v>0</v>
      </c>
      <c r="D32" s="23">
        <f t="shared" si="17"/>
        <v>0</v>
      </c>
      <c r="E32" s="23">
        <f t="shared" si="17"/>
        <v>0</v>
      </c>
      <c r="F32" s="23">
        <f t="shared" si="17"/>
        <v>0</v>
      </c>
      <c r="G32" s="23">
        <f t="shared" si="17"/>
        <v>0</v>
      </c>
      <c r="H32" s="23">
        <f t="shared" si="17"/>
        <v>0</v>
      </c>
      <c r="I32" s="23">
        <f t="shared" si="17"/>
        <v>0</v>
      </c>
      <c r="J32" s="23">
        <f t="shared" si="17"/>
        <v>0</v>
      </c>
      <c r="K32" s="23">
        <f t="shared" si="17"/>
        <v>0</v>
      </c>
      <c r="L32" s="23">
        <f t="shared" si="17"/>
        <v>0</v>
      </c>
      <c r="M32" s="23">
        <f t="shared" si="17"/>
        <v>0</v>
      </c>
      <c r="N32" s="23">
        <f t="shared" si="17"/>
        <v>0</v>
      </c>
      <c r="O32" s="23">
        <f t="shared" si="17"/>
        <v>0</v>
      </c>
      <c r="P32" s="23">
        <f t="shared" si="17"/>
        <v>0</v>
      </c>
      <c r="Q32" s="23">
        <f t="shared" si="17"/>
        <v>0</v>
      </c>
      <c r="R32" s="23">
        <f t="shared" si="17"/>
        <v>0</v>
      </c>
      <c r="S32" s="23">
        <f t="shared" ref="S32:V32" si="18">SUM(S33:S34)</f>
        <v>0</v>
      </c>
      <c r="T32" s="23">
        <f t="shared" si="18"/>
        <v>0</v>
      </c>
      <c r="U32" s="23">
        <f t="shared" si="18"/>
        <v>0</v>
      </c>
      <c r="V32" s="23">
        <f t="shared" si="18"/>
        <v>0</v>
      </c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</row>
    <row r="33" spans="1:69" s="9" customFormat="1" ht="12.75" customHeight="1">
      <c r="A33" s="21"/>
      <c r="B33" s="37" t="s">
        <v>25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</row>
    <row r="34" spans="1:69" s="9" customFormat="1" ht="12.75" customHeight="1">
      <c r="A34" s="21"/>
      <c r="B34" s="38" t="s">
        <v>26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</row>
    <row r="35" spans="1:69" s="9" customFormat="1" ht="12.75" customHeight="1">
      <c r="A35" s="21"/>
      <c r="B35" s="22" t="s">
        <v>231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</row>
    <row r="36" spans="1:69" s="45" customFormat="1" ht="14.25" customHeight="1">
      <c r="A36" s="40" t="s">
        <v>27</v>
      </c>
      <c r="B36" s="41" t="s">
        <v>155</v>
      </c>
      <c r="C36" s="32">
        <f>C31+C32+C35</f>
        <v>0</v>
      </c>
      <c r="D36" s="32">
        <f t="shared" ref="D36:V36" si="19">D31+D32+D35</f>
        <v>0</v>
      </c>
      <c r="E36" s="32">
        <f t="shared" si="19"/>
        <v>0</v>
      </c>
      <c r="F36" s="32">
        <f t="shared" si="19"/>
        <v>0</v>
      </c>
      <c r="G36" s="32">
        <f t="shared" si="19"/>
        <v>0</v>
      </c>
      <c r="H36" s="32">
        <f t="shared" si="19"/>
        <v>0</v>
      </c>
      <c r="I36" s="32">
        <f t="shared" si="19"/>
        <v>0</v>
      </c>
      <c r="J36" s="32">
        <f t="shared" si="19"/>
        <v>0</v>
      </c>
      <c r="K36" s="32">
        <f t="shared" si="19"/>
        <v>0</v>
      </c>
      <c r="L36" s="32">
        <f t="shared" si="19"/>
        <v>0</v>
      </c>
      <c r="M36" s="32">
        <f t="shared" si="19"/>
        <v>0</v>
      </c>
      <c r="N36" s="32">
        <f t="shared" si="19"/>
        <v>0</v>
      </c>
      <c r="O36" s="32">
        <f t="shared" si="19"/>
        <v>0</v>
      </c>
      <c r="P36" s="32">
        <f t="shared" si="19"/>
        <v>0</v>
      </c>
      <c r="Q36" s="32">
        <f t="shared" si="19"/>
        <v>0</v>
      </c>
      <c r="R36" s="32">
        <f t="shared" si="19"/>
        <v>0</v>
      </c>
      <c r="S36" s="32">
        <f t="shared" si="19"/>
        <v>0</v>
      </c>
      <c r="T36" s="32">
        <f t="shared" si="19"/>
        <v>0</v>
      </c>
      <c r="U36" s="32">
        <f t="shared" si="19"/>
        <v>0</v>
      </c>
      <c r="V36" s="32">
        <f t="shared" si="19"/>
        <v>0</v>
      </c>
      <c r="W36" s="42"/>
      <c r="X36" s="42"/>
      <c r="Y36" s="42"/>
      <c r="Z36" s="42"/>
      <c r="AA36" s="42"/>
      <c r="AB36" s="42"/>
      <c r="AC36" s="42"/>
      <c r="AD36" s="43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</row>
    <row r="37" spans="1:69">
      <c r="A37" s="46" t="s">
        <v>28</v>
      </c>
      <c r="B37" s="47" t="s">
        <v>29</v>
      </c>
      <c r="C37" s="48">
        <f>C36+C38</f>
        <v>0</v>
      </c>
      <c r="D37" s="48">
        <f>C37+D36</f>
        <v>0</v>
      </c>
      <c r="E37" s="48">
        <f t="shared" ref="E37:V37" si="20">D37+E36</f>
        <v>0</v>
      </c>
      <c r="F37" s="48">
        <f t="shared" si="20"/>
        <v>0</v>
      </c>
      <c r="G37" s="48">
        <f t="shared" si="20"/>
        <v>0</v>
      </c>
      <c r="H37" s="48">
        <f t="shared" si="20"/>
        <v>0</v>
      </c>
      <c r="I37" s="48">
        <f t="shared" si="20"/>
        <v>0</v>
      </c>
      <c r="J37" s="48">
        <f t="shared" si="20"/>
        <v>0</v>
      </c>
      <c r="K37" s="48">
        <f t="shared" si="20"/>
        <v>0</v>
      </c>
      <c r="L37" s="48">
        <f t="shared" si="20"/>
        <v>0</v>
      </c>
      <c r="M37" s="48">
        <f t="shared" si="20"/>
        <v>0</v>
      </c>
      <c r="N37" s="48">
        <f t="shared" si="20"/>
        <v>0</v>
      </c>
      <c r="O37" s="48">
        <f t="shared" si="20"/>
        <v>0</v>
      </c>
      <c r="P37" s="48">
        <f t="shared" si="20"/>
        <v>0</v>
      </c>
      <c r="Q37" s="48">
        <f t="shared" si="20"/>
        <v>0</v>
      </c>
      <c r="R37" s="48">
        <f t="shared" si="20"/>
        <v>0</v>
      </c>
      <c r="S37" s="48">
        <f t="shared" si="20"/>
        <v>0</v>
      </c>
      <c r="T37" s="48">
        <f t="shared" si="20"/>
        <v>0</v>
      </c>
      <c r="U37" s="48">
        <f t="shared" si="20"/>
        <v>0</v>
      </c>
      <c r="V37" s="48">
        <f t="shared" si="20"/>
        <v>0</v>
      </c>
    </row>
    <row r="38" spans="1:69" ht="25.5">
      <c r="A38" s="21" t="s">
        <v>30</v>
      </c>
      <c r="B38" s="50" t="s">
        <v>169</v>
      </c>
      <c r="C38" s="51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</row>
    <row r="40" spans="1:69">
      <c r="B40" s="240" t="s">
        <v>170</v>
      </c>
      <c r="C40" s="240"/>
      <c r="D40" s="240"/>
      <c r="E40" s="240"/>
      <c r="F40" s="240"/>
      <c r="G40" s="240"/>
    </row>
    <row r="41" spans="1:69">
      <c r="B41" s="240"/>
      <c r="C41" s="240"/>
      <c r="D41" s="240"/>
      <c r="E41" s="240"/>
      <c r="F41" s="240"/>
      <c r="G41" s="240"/>
    </row>
  </sheetData>
  <mergeCells count="1">
    <mergeCell ref="B40:G41"/>
  </mergeCells>
  <pageMargins left="0.35433070866141736" right="0.19685039370078741" top="0.74803149606299213" bottom="0.62992125984251968" header="0.35433070866141736" footer="0.39370078740157483"/>
  <pageSetup paperSize="9" scale="33" fitToWidth="2" pageOrder="overThenDown" orientation="landscape" horizontalDpi="300" verticalDpi="300" r:id="rId1"/>
  <headerFooter alignWithMargins="0">
    <oddHeader>&amp;L&amp;"Arial,Pogrubiony"&amp;16Trwałość finansowa JST</oddHeader>
    <oddFooter>&amp;CStrona &amp;P z &amp;N&amp;R&amp;A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1"/>
  <sheetViews>
    <sheetView zoomScaleNormal="100" workbookViewId="0">
      <selection activeCell="E5" sqref="E5"/>
    </sheetView>
  </sheetViews>
  <sheetFormatPr defaultRowHeight="12.75"/>
  <cols>
    <col min="1" max="1" width="28.7109375" style="61" customWidth="1"/>
    <col min="2" max="29" width="11" style="61" customWidth="1"/>
    <col min="30" max="16384" width="9.140625" style="61"/>
  </cols>
  <sheetData>
    <row r="1" spans="1:29">
      <c r="A1" s="140" t="s">
        <v>177</v>
      </c>
    </row>
    <row r="2" spans="1:29" ht="13.5" thickBot="1"/>
    <row r="3" spans="1:29" ht="26.25" thickBot="1">
      <c r="A3" s="137" t="s">
        <v>175</v>
      </c>
      <c r="B3" s="138">
        <v>0.05</v>
      </c>
    </row>
    <row r="4" spans="1:29" ht="53.25" customHeight="1" thickBot="1">
      <c r="A4" s="137" t="s">
        <v>229</v>
      </c>
      <c r="B4" s="148"/>
    </row>
    <row r="5" spans="1:29" ht="13.5" thickBot="1">
      <c r="A5" s="137" t="s">
        <v>223</v>
      </c>
      <c r="B5" s="226">
        <v>25</v>
      </c>
    </row>
    <row r="6" spans="1:29" ht="13.5" thickBot="1">
      <c r="A6" s="137" t="s">
        <v>224</v>
      </c>
      <c r="B6" s="226">
        <v>15</v>
      </c>
    </row>
    <row r="8" spans="1:29">
      <c r="A8" s="140" t="s">
        <v>227</v>
      </c>
    </row>
    <row r="10" spans="1:29">
      <c r="A10" s="135" t="s">
        <v>171</v>
      </c>
      <c r="B10" s="108">
        <v>2015</v>
      </c>
      <c r="C10" s="108">
        <v>2016</v>
      </c>
      <c r="D10" s="108">
        <v>2017</v>
      </c>
      <c r="E10" s="108">
        <v>2018</v>
      </c>
      <c r="F10" s="108">
        <v>2019</v>
      </c>
      <c r="G10" s="108">
        <v>2020</v>
      </c>
      <c r="H10" s="108">
        <v>2021</v>
      </c>
      <c r="I10" s="108">
        <v>2022</v>
      </c>
      <c r="J10" s="108">
        <v>2023</v>
      </c>
      <c r="K10" s="108">
        <v>2024</v>
      </c>
      <c r="L10" s="108">
        <v>2025</v>
      </c>
      <c r="M10" s="108">
        <v>2026</v>
      </c>
      <c r="N10" s="108">
        <v>2027</v>
      </c>
      <c r="O10" s="108">
        <v>2028</v>
      </c>
      <c r="P10" s="108">
        <v>2029</v>
      </c>
      <c r="Q10" s="108">
        <v>2030</v>
      </c>
      <c r="R10" s="108">
        <v>2031</v>
      </c>
      <c r="S10" s="108">
        <v>2032</v>
      </c>
      <c r="T10" s="108">
        <v>2033</v>
      </c>
      <c r="U10" s="108">
        <v>2034</v>
      </c>
      <c r="V10" s="108">
        <v>2035</v>
      </c>
      <c r="W10" s="108">
        <v>2036</v>
      </c>
      <c r="X10" s="108">
        <v>2037</v>
      </c>
      <c r="Y10" s="108">
        <v>2038</v>
      </c>
      <c r="Z10" s="108">
        <v>2039</v>
      </c>
      <c r="AA10" s="108">
        <v>2040</v>
      </c>
      <c r="AB10" s="108">
        <v>2041</v>
      </c>
      <c r="AC10" s="108">
        <v>2042</v>
      </c>
    </row>
    <row r="11" spans="1:29">
      <c r="A11" s="135" t="s">
        <v>172</v>
      </c>
      <c r="B11" s="136">
        <v>147.18</v>
      </c>
      <c r="C11" s="136">
        <f t="shared" ref="C11:AC11" si="0">B11+(1*1.172*4.1843)</f>
        <v>152.0839996</v>
      </c>
      <c r="D11" s="136">
        <f t="shared" si="0"/>
        <v>156.98799919999999</v>
      </c>
      <c r="E11" s="136">
        <f t="shared" si="0"/>
        <v>161.89199879999998</v>
      </c>
      <c r="F11" s="136">
        <f t="shared" si="0"/>
        <v>166.79599839999997</v>
      </c>
      <c r="G11" s="136">
        <f t="shared" si="0"/>
        <v>171.69999799999997</v>
      </c>
      <c r="H11" s="136">
        <f t="shared" si="0"/>
        <v>176.60399759999996</v>
      </c>
      <c r="I11" s="136">
        <f t="shared" si="0"/>
        <v>181.50799719999995</v>
      </c>
      <c r="J11" s="136">
        <f t="shared" si="0"/>
        <v>186.41199679999994</v>
      </c>
      <c r="K11" s="136">
        <f t="shared" si="0"/>
        <v>191.31599639999993</v>
      </c>
      <c r="L11" s="136">
        <f t="shared" si="0"/>
        <v>196.21999599999992</v>
      </c>
      <c r="M11" s="136">
        <f t="shared" si="0"/>
        <v>201.12399559999992</v>
      </c>
      <c r="N11" s="136">
        <f t="shared" si="0"/>
        <v>206.02799519999991</v>
      </c>
      <c r="O11" s="136">
        <f t="shared" si="0"/>
        <v>210.9319947999999</v>
      </c>
      <c r="P11" s="136">
        <f t="shared" si="0"/>
        <v>215.83599439999989</v>
      </c>
      <c r="Q11" s="136">
        <f t="shared" si="0"/>
        <v>220.73999399999988</v>
      </c>
      <c r="R11" s="136">
        <f t="shared" si="0"/>
        <v>225.64399359999987</v>
      </c>
      <c r="S11" s="136">
        <f t="shared" si="0"/>
        <v>230.54799319999987</v>
      </c>
      <c r="T11" s="136">
        <f t="shared" si="0"/>
        <v>235.45199279999986</v>
      </c>
      <c r="U11" s="136">
        <f t="shared" si="0"/>
        <v>240.35599239999985</v>
      </c>
      <c r="V11" s="136">
        <f t="shared" si="0"/>
        <v>245.25999199999984</v>
      </c>
      <c r="W11" s="136">
        <f t="shared" si="0"/>
        <v>250.16399159999983</v>
      </c>
      <c r="X11" s="136">
        <f t="shared" si="0"/>
        <v>255.06799119999982</v>
      </c>
      <c r="Y11" s="136">
        <f t="shared" si="0"/>
        <v>259.97199079999984</v>
      </c>
      <c r="Z11" s="136">
        <f t="shared" si="0"/>
        <v>264.87599039999986</v>
      </c>
      <c r="AA11" s="136">
        <f t="shared" si="0"/>
        <v>269.77998999999988</v>
      </c>
      <c r="AB11" s="136">
        <f t="shared" si="0"/>
        <v>274.6839895999999</v>
      </c>
      <c r="AC11" s="136">
        <f t="shared" si="0"/>
        <v>279.58798919999992</v>
      </c>
    </row>
    <row r="13" spans="1:29">
      <c r="A13" s="139" t="s">
        <v>182</v>
      </c>
    </row>
    <row r="15" spans="1:29" s="140" customFormat="1">
      <c r="A15" s="135" t="s">
        <v>178</v>
      </c>
      <c r="B15" s="143" t="s">
        <v>179</v>
      </c>
      <c r="C15" s="143" t="s">
        <v>179</v>
      </c>
      <c r="D15" s="143" t="s">
        <v>179</v>
      </c>
      <c r="E15" s="143" t="s">
        <v>179</v>
      </c>
      <c r="F15" s="143" t="s">
        <v>179</v>
      </c>
      <c r="G15" s="143" t="s">
        <v>179</v>
      </c>
      <c r="H15" s="143" t="s">
        <v>179</v>
      </c>
      <c r="I15" s="143" t="s">
        <v>179</v>
      </c>
      <c r="J15" s="143" t="s">
        <v>179</v>
      </c>
      <c r="K15" s="143" t="s">
        <v>179</v>
      </c>
      <c r="L15" s="143" t="s">
        <v>179</v>
      </c>
      <c r="M15" s="143" t="s">
        <v>179</v>
      </c>
      <c r="N15" s="143" t="s">
        <v>179</v>
      </c>
      <c r="O15" s="143" t="s">
        <v>179</v>
      </c>
      <c r="P15" s="143" t="s">
        <v>179</v>
      </c>
      <c r="Q15" s="143" t="s">
        <v>179</v>
      </c>
      <c r="R15" s="143" t="s">
        <v>179</v>
      </c>
      <c r="S15" s="143" t="s">
        <v>179</v>
      </c>
      <c r="T15" s="143" t="s">
        <v>179</v>
      </c>
      <c r="U15" s="143" t="s">
        <v>179</v>
      </c>
      <c r="V15" s="143" t="s">
        <v>179</v>
      </c>
      <c r="W15" s="143" t="s">
        <v>179</v>
      </c>
      <c r="X15" s="143" t="s">
        <v>179</v>
      </c>
      <c r="Y15" s="143" t="s">
        <v>179</v>
      </c>
      <c r="Z15" s="143" t="s">
        <v>179</v>
      </c>
    </row>
    <row r="16" spans="1:29">
      <c r="A16" s="135" t="s">
        <v>181</v>
      </c>
      <c r="B16" s="145">
        <f>$B$4</f>
        <v>0</v>
      </c>
      <c r="C16" s="145">
        <f t="shared" ref="C16:Z16" si="1">$B$4</f>
        <v>0</v>
      </c>
      <c r="D16" s="145">
        <f t="shared" si="1"/>
        <v>0</v>
      </c>
      <c r="E16" s="145">
        <f t="shared" si="1"/>
        <v>0</v>
      </c>
      <c r="F16" s="145">
        <f t="shared" si="1"/>
        <v>0</v>
      </c>
      <c r="G16" s="145">
        <f t="shared" si="1"/>
        <v>0</v>
      </c>
      <c r="H16" s="145">
        <f t="shared" si="1"/>
        <v>0</v>
      </c>
      <c r="I16" s="145">
        <f t="shared" si="1"/>
        <v>0</v>
      </c>
      <c r="J16" s="145">
        <f t="shared" si="1"/>
        <v>0</v>
      </c>
      <c r="K16" s="145">
        <f t="shared" si="1"/>
        <v>0</v>
      </c>
      <c r="L16" s="145">
        <f t="shared" si="1"/>
        <v>0</v>
      </c>
      <c r="M16" s="145">
        <f t="shared" si="1"/>
        <v>0</v>
      </c>
      <c r="N16" s="145">
        <f t="shared" si="1"/>
        <v>0</v>
      </c>
      <c r="O16" s="145">
        <f t="shared" si="1"/>
        <v>0</v>
      </c>
      <c r="P16" s="145">
        <f t="shared" si="1"/>
        <v>0</v>
      </c>
      <c r="Q16" s="145">
        <f t="shared" si="1"/>
        <v>0</v>
      </c>
      <c r="R16" s="145">
        <f t="shared" si="1"/>
        <v>0</v>
      </c>
      <c r="S16" s="145">
        <f t="shared" si="1"/>
        <v>0</v>
      </c>
      <c r="T16" s="145">
        <f t="shared" si="1"/>
        <v>0</v>
      </c>
      <c r="U16" s="145">
        <f t="shared" si="1"/>
        <v>0</v>
      </c>
      <c r="V16" s="145">
        <f t="shared" si="1"/>
        <v>0</v>
      </c>
      <c r="W16" s="145">
        <f t="shared" si="1"/>
        <v>0</v>
      </c>
      <c r="X16" s="145">
        <f t="shared" si="1"/>
        <v>0</v>
      </c>
      <c r="Y16" s="145">
        <f t="shared" si="1"/>
        <v>0</v>
      </c>
      <c r="Z16" s="145">
        <f t="shared" si="1"/>
        <v>0</v>
      </c>
    </row>
    <row r="17" spans="1:26" ht="30.75">
      <c r="A17" s="135" t="s">
        <v>225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>
      <c r="A18" s="135" t="s">
        <v>173</v>
      </c>
      <c r="B18" s="145">
        <f>B16*B17</f>
        <v>0</v>
      </c>
      <c r="C18" s="145">
        <f t="shared" ref="C18:Z18" si="2">C16*C17</f>
        <v>0</v>
      </c>
      <c r="D18" s="145">
        <f t="shared" si="2"/>
        <v>0</v>
      </c>
      <c r="E18" s="145">
        <f t="shared" si="2"/>
        <v>0</v>
      </c>
      <c r="F18" s="145">
        <f t="shared" si="2"/>
        <v>0</v>
      </c>
      <c r="G18" s="145">
        <f t="shared" si="2"/>
        <v>0</v>
      </c>
      <c r="H18" s="145">
        <f t="shared" si="2"/>
        <v>0</v>
      </c>
      <c r="I18" s="145">
        <f t="shared" si="2"/>
        <v>0</v>
      </c>
      <c r="J18" s="145">
        <f t="shared" si="2"/>
        <v>0</v>
      </c>
      <c r="K18" s="145">
        <f t="shared" si="2"/>
        <v>0</v>
      </c>
      <c r="L18" s="145">
        <f t="shared" si="2"/>
        <v>0</v>
      </c>
      <c r="M18" s="145">
        <f t="shared" si="2"/>
        <v>0</v>
      </c>
      <c r="N18" s="145">
        <f t="shared" si="2"/>
        <v>0</v>
      </c>
      <c r="O18" s="145">
        <f t="shared" si="2"/>
        <v>0</v>
      </c>
      <c r="P18" s="145">
        <f t="shared" si="2"/>
        <v>0</v>
      </c>
      <c r="Q18" s="145">
        <f t="shared" si="2"/>
        <v>0</v>
      </c>
      <c r="R18" s="145">
        <f t="shared" si="2"/>
        <v>0</v>
      </c>
      <c r="S18" s="145">
        <f t="shared" si="2"/>
        <v>0</v>
      </c>
      <c r="T18" s="145">
        <f t="shared" si="2"/>
        <v>0</v>
      </c>
      <c r="U18" s="145">
        <f t="shared" si="2"/>
        <v>0</v>
      </c>
      <c r="V18" s="145">
        <f t="shared" si="2"/>
        <v>0</v>
      </c>
      <c r="W18" s="145">
        <f t="shared" si="2"/>
        <v>0</v>
      </c>
      <c r="X18" s="145">
        <f t="shared" si="2"/>
        <v>0</v>
      </c>
      <c r="Y18" s="145">
        <f t="shared" si="2"/>
        <v>0</v>
      </c>
      <c r="Z18" s="145">
        <f t="shared" si="2"/>
        <v>0</v>
      </c>
    </row>
    <row r="19" spans="1:26" s="147" customFormat="1">
      <c r="A19" s="144" t="s">
        <v>174</v>
      </c>
      <c r="B19" s="146">
        <v>1</v>
      </c>
      <c r="C19" s="146">
        <f>B19/(1+$B$3)</f>
        <v>0.95238095238095233</v>
      </c>
      <c r="D19" s="146">
        <f>C19/(1+$B$3)</f>
        <v>0.90702947845804982</v>
      </c>
      <c r="E19" s="146">
        <f t="shared" ref="E19:Z19" si="3">D19/(1+$B$3)</f>
        <v>0.86383759853147601</v>
      </c>
      <c r="F19" s="146">
        <f t="shared" si="3"/>
        <v>0.82270247479188185</v>
      </c>
      <c r="G19" s="146">
        <f t="shared" si="3"/>
        <v>0.78352616646845885</v>
      </c>
      <c r="H19" s="146">
        <f t="shared" si="3"/>
        <v>0.74621539663662739</v>
      </c>
      <c r="I19" s="146">
        <f t="shared" si="3"/>
        <v>0.71068133013012125</v>
      </c>
      <c r="J19" s="146">
        <f t="shared" si="3"/>
        <v>0.67683936202868689</v>
      </c>
      <c r="K19" s="146">
        <f t="shared" si="3"/>
        <v>0.64460891621779703</v>
      </c>
      <c r="L19" s="146">
        <f t="shared" si="3"/>
        <v>0.6139132535407591</v>
      </c>
      <c r="M19" s="146">
        <f t="shared" si="3"/>
        <v>0.58467928908643718</v>
      </c>
      <c r="N19" s="146">
        <f t="shared" si="3"/>
        <v>0.55683741817755916</v>
      </c>
      <c r="O19" s="146">
        <f t="shared" si="3"/>
        <v>0.5303213506452944</v>
      </c>
      <c r="P19" s="146">
        <f t="shared" si="3"/>
        <v>0.50506795299551843</v>
      </c>
      <c r="Q19" s="146">
        <f t="shared" si="3"/>
        <v>0.48101709809096993</v>
      </c>
      <c r="R19" s="146">
        <f t="shared" si="3"/>
        <v>0.45811152199139993</v>
      </c>
      <c r="S19" s="146">
        <f t="shared" si="3"/>
        <v>0.43629668761085705</v>
      </c>
      <c r="T19" s="146">
        <f t="shared" si="3"/>
        <v>0.41552065486748291</v>
      </c>
      <c r="U19" s="146">
        <f t="shared" si="3"/>
        <v>0.39573395701665037</v>
      </c>
      <c r="V19" s="146">
        <f t="shared" si="3"/>
        <v>0.37688948287300034</v>
      </c>
      <c r="W19" s="146">
        <f t="shared" si="3"/>
        <v>0.35894236464095269</v>
      </c>
      <c r="X19" s="146">
        <f t="shared" si="3"/>
        <v>0.34184987108662163</v>
      </c>
      <c r="Y19" s="146">
        <f t="shared" si="3"/>
        <v>0.32557130579678251</v>
      </c>
      <c r="Z19" s="146">
        <f t="shared" si="3"/>
        <v>0.31006791028265002</v>
      </c>
    </row>
    <row r="20" spans="1:26" ht="25.5">
      <c r="A20" s="135" t="s">
        <v>176</v>
      </c>
      <c r="B20" s="145">
        <f>B18*B19</f>
        <v>0</v>
      </c>
      <c r="C20" s="145">
        <f t="shared" ref="C20:Z20" si="4">C18*C19</f>
        <v>0</v>
      </c>
      <c r="D20" s="145">
        <f t="shared" si="4"/>
        <v>0</v>
      </c>
      <c r="E20" s="145">
        <f t="shared" si="4"/>
        <v>0</v>
      </c>
      <c r="F20" s="145">
        <f t="shared" si="4"/>
        <v>0</v>
      </c>
      <c r="G20" s="145">
        <f t="shared" si="4"/>
        <v>0</v>
      </c>
      <c r="H20" s="145">
        <f t="shared" si="4"/>
        <v>0</v>
      </c>
      <c r="I20" s="145">
        <f t="shared" si="4"/>
        <v>0</v>
      </c>
      <c r="J20" s="145">
        <f t="shared" si="4"/>
        <v>0</v>
      </c>
      <c r="K20" s="145">
        <f t="shared" si="4"/>
        <v>0</v>
      </c>
      <c r="L20" s="145">
        <f t="shared" si="4"/>
        <v>0</v>
      </c>
      <c r="M20" s="145">
        <f t="shared" si="4"/>
        <v>0</v>
      </c>
      <c r="N20" s="145">
        <f t="shared" si="4"/>
        <v>0</v>
      </c>
      <c r="O20" s="145">
        <f t="shared" si="4"/>
        <v>0</v>
      </c>
      <c r="P20" s="145">
        <f t="shared" si="4"/>
        <v>0</v>
      </c>
      <c r="Q20" s="145">
        <f t="shared" si="4"/>
        <v>0</v>
      </c>
      <c r="R20" s="145">
        <f t="shared" si="4"/>
        <v>0</v>
      </c>
      <c r="S20" s="145">
        <f t="shared" si="4"/>
        <v>0</v>
      </c>
      <c r="T20" s="145">
        <f t="shared" si="4"/>
        <v>0</v>
      </c>
      <c r="U20" s="145">
        <f t="shared" si="4"/>
        <v>0</v>
      </c>
      <c r="V20" s="145">
        <f t="shared" si="4"/>
        <v>0</v>
      </c>
      <c r="W20" s="145">
        <f t="shared" si="4"/>
        <v>0</v>
      </c>
      <c r="X20" s="145">
        <f t="shared" si="4"/>
        <v>0</v>
      </c>
      <c r="Y20" s="145">
        <f t="shared" si="4"/>
        <v>0</v>
      </c>
      <c r="Z20" s="145">
        <f t="shared" si="4"/>
        <v>0</v>
      </c>
    </row>
    <row r="21" spans="1:26" ht="25.5">
      <c r="A21" s="135" t="s">
        <v>180</v>
      </c>
      <c r="B21" s="241">
        <f>SUM(B20:Z20)</f>
        <v>0</v>
      </c>
      <c r="C21" s="242"/>
      <c r="D21" s="141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</row>
  </sheetData>
  <mergeCells count="1">
    <mergeCell ref="B21:C21"/>
  </mergeCells>
  <pageMargins left="0.70866141732283472" right="0.70866141732283472" top="0.74803149606299213" bottom="0.74803149606299213" header="0.31496062992125984" footer="0.31496062992125984"/>
  <pageSetup paperSize="9" scale="36" fitToWidth="2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3" sqref="F13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6</vt:i4>
      </vt:variant>
    </vt:vector>
  </HeadingPairs>
  <TitlesOfParts>
    <vt:vector size="14" baseType="lpstr">
      <vt:lpstr>Założenia</vt:lpstr>
      <vt:lpstr>Obliczenia</vt:lpstr>
      <vt:lpstr>Wyniki</vt:lpstr>
      <vt:lpstr>Poziom dofinansowania</vt:lpstr>
      <vt:lpstr>Sprawozdania finansowe</vt:lpstr>
      <vt:lpstr>Trwałość finansowa JST</vt:lpstr>
      <vt:lpstr>Redukcja CO2</vt:lpstr>
      <vt:lpstr>Analiza wrażliwości</vt:lpstr>
      <vt:lpstr>'Poziom dofinansowania'!Obszar_wydruku</vt:lpstr>
      <vt:lpstr>'Redukcja CO2'!Obszar_wydruku</vt:lpstr>
      <vt:lpstr>'Trwałość finansowa JST'!Obszar_wydruku</vt:lpstr>
      <vt:lpstr>'Poziom dofinansowania'!Tytuły_wydruku</vt:lpstr>
      <vt:lpstr>'Redukcja CO2'!Tytuły_wydruku</vt:lpstr>
      <vt:lpstr>'Trwałość finansowa JST'!Tytuły_wydruku</vt:lpstr>
    </vt:vector>
  </TitlesOfParts>
  <Company>UMWW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katarzyna.loszyk</dc:creator>
  <cp:lastModifiedBy>.</cp:lastModifiedBy>
  <cp:lastPrinted>2015-11-23T09:01:34Z</cp:lastPrinted>
  <dcterms:created xsi:type="dcterms:W3CDTF">2015-11-12T11:29:50Z</dcterms:created>
  <dcterms:modified xsi:type="dcterms:W3CDTF">2016-07-13T06:47:20Z</dcterms:modified>
</cp:coreProperties>
</file>